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12" windowWidth="13596" windowHeight="8868"/>
  </bookViews>
  <sheets>
    <sheet name="Amortization Table" sheetId="1" r:id="rId1"/>
  </sheets>
  <definedNames>
    <definedName name="Beg_Bal">'Amortization Table'!$C$18:$C$377</definedName>
    <definedName name="Data">'Amortization Table'!$A$18:$I$377</definedName>
    <definedName name="End_Bal">'Amortization Table'!$I$18:$I$377</definedName>
    <definedName name="Extra_Pay">'Amortization Table'!$E$18:$E$377</definedName>
    <definedName name="Full_Print">'Amortization Table'!$A$1:$I$377</definedName>
    <definedName name="Header_Row">ROW('Amortization Table'!$17:$17)</definedName>
    <definedName name="Int">'Amortization Table'!$H$18:$H$377</definedName>
    <definedName name="Interest_Rate">'Amortization Table'!$D$7</definedName>
    <definedName name="Last_Row">IF(Values_Entered,Header_Row+Number_of_Payments,Header_Row)</definedName>
    <definedName name="Loan_Amount">'Amortization Table'!$D$6</definedName>
    <definedName name="Loan_Start">'Amortization Table'!$D$10</definedName>
    <definedName name="Loan_Years">'Amortization Table'!$D$8</definedName>
    <definedName name="Num_Pmt_Per_Year">'Amortization Table'!$D$9</definedName>
    <definedName name="Number_of_Payments">MATCH(0.01,End_Bal,-1)+1</definedName>
    <definedName name="Pay_Date">'Amortization Table'!$B$18:$B$377</definedName>
    <definedName name="Pay_Num">'Amortization Table'!$A$18:$A$377</definedName>
    <definedName name="Payment_Date">DATE(YEAR(Loan_Start),MONTH(Loan_Start)+Payment_Number,DAY(Loan_Start))</definedName>
    <definedName name="Princ">'Amortization Table'!$G$18:$G$377</definedName>
    <definedName name="_xlnm.Print_Area" localSheetId="0">OFFSET(Full_Print,0,0,Last_Row)</definedName>
    <definedName name="Print_Area_Reset">OFFSET(Full_Print,0,0,Last_Row)</definedName>
    <definedName name="_xlnm.Print_Titles" localSheetId="0">'Amortization Table'!$15:$17</definedName>
    <definedName name="Sched_Pay">'Amortization Table'!$D$18:$D$377</definedName>
    <definedName name="Scheduled_Extra_Payments">'Amortization Table'!$D$11</definedName>
    <definedName name="Scheduled_Interest_Rate">'Amortization Table'!$D$7</definedName>
    <definedName name="Scheduled_Monthly_Payment">'Amortization Table'!$H$6</definedName>
    <definedName name="Total_Interest">'Amortization Table'!$H$10</definedName>
    <definedName name="Total_Pay">'Amortization Table'!$F$18:$F$377</definedName>
    <definedName name="Total_Payment">Scheduled_Payment+Extra_Payment</definedName>
    <definedName name="Values_Entered">IF(Loan_Amount*Interest_Rate*Loan_Years*Loan_Start&gt;0,1,0)</definedName>
    <definedName name="Z_BB909392_CCCA_43FD_95B0_E9E2F05A416B_.wvu.PrintArea" localSheetId="0" hidden="1">'Amortization Table'!$A$1:$I$137</definedName>
    <definedName name="Z_BB909392_CCCA_43FD_95B0_E9E2F05A416B_.wvu.PrintTitles" localSheetId="0" hidden="1">'Amortization Table'!$15:$17</definedName>
  </definedNames>
  <calcPr calcId="124519" fullCalcOnLoad="1"/>
  <customWorkbookViews>
    <customWorkbookView name="PCM Courseware - Personal View" guid="{BB909392-CCCA-43FD-95B0-E9E2F05A416B}" mergeInterval="0" personalView="1" maximized="1" windowWidth="994" windowHeight="554" activeSheetId="1"/>
  </customWorkbookViews>
</workbook>
</file>

<file path=xl/calcChain.xml><?xml version="1.0" encoding="utf-8"?>
<calcChain xmlns="http://schemas.openxmlformats.org/spreadsheetml/2006/main">
  <c r="A18" i="1"/>
  <c r="B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2"/>
  <c r="A373"/>
  <c r="A374"/>
  <c r="A375"/>
  <c r="A376"/>
  <c r="A377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360"/>
  <c r="B359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H6"/>
  <c r="C18"/>
  <c r="H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H7"/>
  <c r="D18" l="1"/>
  <c r="E18"/>
  <c r="F18"/>
  <c r="G18" s="1"/>
  <c r="I18"/>
  <c r="C19" l="1"/>
  <c r="E19" l="1"/>
  <c r="H19"/>
  <c r="F19" l="1"/>
  <c r="G19" s="1"/>
  <c r="I19"/>
  <c r="C20" l="1"/>
  <c r="E20" l="1"/>
  <c r="H20"/>
  <c r="F20" l="1"/>
  <c r="G20" s="1"/>
  <c r="I20"/>
  <c r="C21" l="1"/>
  <c r="E21" l="1"/>
  <c r="H21"/>
  <c r="F21" l="1"/>
  <c r="G21" s="1"/>
  <c r="I21"/>
  <c r="C22" l="1"/>
  <c r="E22" l="1"/>
  <c r="H22"/>
  <c r="F22" l="1"/>
  <c r="G22" s="1"/>
  <c r="I22"/>
  <c r="C23" l="1"/>
  <c r="E23" l="1"/>
  <c r="H23"/>
  <c r="F23" l="1"/>
  <c r="G23" s="1"/>
  <c r="I23"/>
  <c r="C24" s="1"/>
  <c r="E24" l="1"/>
  <c r="H24"/>
  <c r="F24" l="1"/>
  <c r="G24" s="1"/>
  <c r="I24"/>
  <c r="C25" s="1"/>
  <c r="E25" l="1"/>
  <c r="H25"/>
  <c r="F25" l="1"/>
  <c r="G25" s="1"/>
  <c r="I25"/>
  <c r="C26" s="1"/>
  <c r="E26" l="1"/>
  <c r="H26"/>
  <c r="F26" l="1"/>
  <c r="G26" s="1"/>
  <c r="I26"/>
  <c r="C27" s="1"/>
  <c r="E27" l="1"/>
  <c r="H27"/>
  <c r="F27" l="1"/>
  <c r="G27" s="1"/>
  <c r="I27"/>
  <c r="C28" s="1"/>
  <c r="E28" l="1"/>
  <c r="H28"/>
  <c r="F28" l="1"/>
  <c r="G28" s="1"/>
  <c r="I28"/>
  <c r="C29" s="1"/>
  <c r="E29" l="1"/>
  <c r="H29"/>
  <c r="F29" l="1"/>
  <c r="G29" s="1"/>
  <c r="I29"/>
  <c r="C30" s="1"/>
  <c r="E30" l="1"/>
  <c r="H30"/>
  <c r="F30" l="1"/>
  <c r="G30" s="1"/>
  <c r="I30"/>
  <c r="C31" s="1"/>
  <c r="E31" l="1"/>
  <c r="H31"/>
  <c r="F31" l="1"/>
  <c r="G31" s="1"/>
  <c r="I31"/>
  <c r="C32" s="1"/>
  <c r="E32" l="1"/>
  <c r="H32"/>
  <c r="F32" l="1"/>
  <c r="G32" s="1"/>
  <c r="I32"/>
  <c r="C33" s="1"/>
  <c r="E33" l="1"/>
  <c r="H33"/>
  <c r="F33" l="1"/>
  <c r="G33" s="1"/>
  <c r="I33"/>
  <c r="C34" s="1"/>
  <c r="E34" l="1"/>
  <c r="H34"/>
  <c r="F34" l="1"/>
  <c r="G34" s="1"/>
  <c r="I34"/>
  <c r="C35" s="1"/>
  <c r="E35" l="1"/>
  <c r="H35"/>
  <c r="F35" l="1"/>
  <c r="G35" s="1"/>
  <c r="I35"/>
  <c r="C36" s="1"/>
  <c r="E36" l="1"/>
  <c r="H36"/>
  <c r="F36" l="1"/>
  <c r="G36" s="1"/>
  <c r="I36"/>
  <c r="C37" s="1"/>
  <c r="E37" l="1"/>
  <c r="H37"/>
  <c r="F37" l="1"/>
  <c r="G37" s="1"/>
  <c r="I37"/>
  <c r="C38" s="1"/>
  <c r="E38" l="1"/>
  <c r="H38"/>
  <c r="F38" l="1"/>
  <c r="G38" s="1"/>
  <c r="I38"/>
  <c r="C39" s="1"/>
  <c r="E39" l="1"/>
  <c r="H39"/>
  <c r="F39" l="1"/>
  <c r="G39" s="1"/>
  <c r="I39"/>
  <c r="C40" s="1"/>
  <c r="E40" l="1"/>
  <c r="H40"/>
  <c r="F40" l="1"/>
  <c r="G40" s="1"/>
  <c r="I40"/>
  <c r="C41" s="1"/>
  <c r="E41" l="1"/>
  <c r="H41"/>
  <c r="F41" l="1"/>
  <c r="G41" s="1"/>
  <c r="I41"/>
  <c r="C42" s="1"/>
  <c r="E42" l="1"/>
  <c r="H42"/>
  <c r="F42" l="1"/>
  <c r="G42" s="1"/>
  <c r="I42"/>
  <c r="C43" s="1"/>
  <c r="E43" l="1"/>
  <c r="H43"/>
  <c r="F43" l="1"/>
  <c r="G43" s="1"/>
  <c r="I43"/>
  <c r="C44" s="1"/>
  <c r="E44" l="1"/>
  <c r="H44"/>
  <c r="F44" l="1"/>
  <c r="G44" s="1"/>
  <c r="I44"/>
  <c r="C45" s="1"/>
  <c r="E45" l="1"/>
  <c r="H45"/>
  <c r="F45" l="1"/>
  <c r="G45" s="1"/>
  <c r="I45"/>
  <c r="C46" s="1"/>
  <c r="E46" l="1"/>
  <c r="H46"/>
  <c r="F46" l="1"/>
  <c r="G46" s="1"/>
  <c r="I46"/>
  <c r="C47" s="1"/>
  <c r="E47" l="1"/>
  <c r="H47"/>
  <c r="F47" l="1"/>
  <c r="G47" s="1"/>
  <c r="I47"/>
  <c r="C48" s="1"/>
  <c r="E48" l="1"/>
  <c r="H48"/>
  <c r="F48" l="1"/>
  <c r="G48" s="1"/>
  <c r="I48"/>
  <c r="C49" s="1"/>
  <c r="E49" l="1"/>
  <c r="H49"/>
  <c r="F49" l="1"/>
  <c r="G49" s="1"/>
  <c r="I49"/>
  <c r="C50" s="1"/>
  <c r="E50" l="1"/>
  <c r="H50"/>
  <c r="F50" l="1"/>
  <c r="G50" s="1"/>
  <c r="I50"/>
  <c r="C51" s="1"/>
  <c r="E51" l="1"/>
  <c r="H51"/>
  <c r="F51" l="1"/>
  <c r="G51" s="1"/>
  <c r="I51"/>
  <c r="C52" s="1"/>
  <c r="E52" l="1"/>
  <c r="H52"/>
  <c r="F52" l="1"/>
  <c r="G52" s="1"/>
  <c r="I52"/>
  <c r="C53" s="1"/>
  <c r="E53" l="1"/>
  <c r="H53"/>
  <c r="F53" l="1"/>
  <c r="G53" s="1"/>
  <c r="I53"/>
  <c r="C54" s="1"/>
  <c r="E54" l="1"/>
  <c r="H54"/>
  <c r="F54" l="1"/>
  <c r="G54" s="1"/>
  <c r="I54"/>
  <c r="C55" s="1"/>
  <c r="E55" l="1"/>
  <c r="H55"/>
  <c r="F55" l="1"/>
  <c r="G55" s="1"/>
  <c r="I55"/>
  <c r="C56" s="1"/>
  <c r="E56" l="1"/>
  <c r="H56"/>
  <c r="F56" l="1"/>
  <c r="G56" s="1"/>
  <c r="I56"/>
  <c r="C57" s="1"/>
  <c r="E57" l="1"/>
  <c r="H57"/>
  <c r="F57" l="1"/>
  <c r="G57" s="1"/>
  <c r="I57"/>
  <c r="C58" s="1"/>
  <c r="E58" l="1"/>
  <c r="H58"/>
  <c r="F58" l="1"/>
  <c r="G58" s="1"/>
  <c r="I58"/>
  <c r="C59" s="1"/>
  <c r="E59" l="1"/>
  <c r="H59"/>
  <c r="F59" l="1"/>
  <c r="G59" s="1"/>
  <c r="I59"/>
  <c r="C60" s="1"/>
  <c r="E60" l="1"/>
  <c r="H60"/>
  <c r="F60" l="1"/>
  <c r="G60" s="1"/>
  <c r="I60"/>
  <c r="C61" s="1"/>
  <c r="E61" l="1"/>
  <c r="H61"/>
  <c r="F61" l="1"/>
  <c r="G61" s="1"/>
  <c r="I61"/>
  <c r="C62" s="1"/>
  <c r="E62" l="1"/>
  <c r="H62"/>
  <c r="F62" l="1"/>
  <c r="G62" s="1"/>
  <c r="I62"/>
  <c r="C63" s="1"/>
  <c r="E63" l="1"/>
  <c r="H63"/>
  <c r="F63" l="1"/>
  <c r="G63" s="1"/>
  <c r="I63"/>
  <c r="C64" s="1"/>
  <c r="E64" l="1"/>
  <c r="H64"/>
  <c r="F64" l="1"/>
  <c r="G64" s="1"/>
  <c r="I64"/>
  <c r="C65" s="1"/>
  <c r="E65" l="1"/>
  <c r="H65"/>
  <c r="F65" l="1"/>
  <c r="G65" s="1"/>
  <c r="I65"/>
  <c r="C66" s="1"/>
  <c r="E66" l="1"/>
  <c r="H66"/>
  <c r="F66" l="1"/>
  <c r="G66" s="1"/>
  <c r="I66"/>
  <c r="C67" s="1"/>
  <c r="E67" l="1"/>
  <c r="H67"/>
  <c r="F67" l="1"/>
  <c r="G67" s="1"/>
  <c r="I67"/>
  <c r="C68" s="1"/>
  <c r="E68" l="1"/>
  <c r="H68"/>
  <c r="F68" l="1"/>
  <c r="G68" s="1"/>
  <c r="I68"/>
  <c r="C69" s="1"/>
  <c r="E69" l="1"/>
  <c r="H69"/>
  <c r="F69" l="1"/>
  <c r="G69" s="1"/>
  <c r="I69"/>
  <c r="C70" s="1"/>
  <c r="E70" l="1"/>
  <c r="H70"/>
  <c r="F70" l="1"/>
  <c r="G70" s="1"/>
  <c r="I70"/>
  <c r="C71" s="1"/>
  <c r="E71" l="1"/>
  <c r="H71"/>
  <c r="F71" l="1"/>
  <c r="G71" s="1"/>
  <c r="I71"/>
  <c r="C72" s="1"/>
  <c r="E72" l="1"/>
  <c r="H72"/>
  <c r="F72" l="1"/>
  <c r="G72" s="1"/>
  <c r="I72"/>
  <c r="C73" s="1"/>
  <c r="E73" l="1"/>
  <c r="H73"/>
  <c r="F73" l="1"/>
  <c r="G73" s="1"/>
  <c r="I73"/>
  <c r="C74" s="1"/>
  <c r="E74" l="1"/>
  <c r="H74"/>
  <c r="F74" l="1"/>
  <c r="G74" s="1"/>
  <c r="I74"/>
  <c r="C75" s="1"/>
  <c r="E75" l="1"/>
  <c r="H75"/>
  <c r="F75" l="1"/>
  <c r="G75" s="1"/>
  <c r="I75"/>
  <c r="C76" s="1"/>
  <c r="E76" l="1"/>
  <c r="H76"/>
  <c r="F76" l="1"/>
  <c r="G76" s="1"/>
  <c r="I76"/>
  <c r="C77" s="1"/>
  <c r="E77" l="1"/>
  <c r="H77"/>
  <c r="F77" l="1"/>
  <c r="G77" s="1"/>
  <c r="I77"/>
  <c r="C78" s="1"/>
  <c r="E78" l="1"/>
  <c r="H78"/>
  <c r="F78" l="1"/>
  <c r="G78" s="1"/>
  <c r="I78"/>
  <c r="C79" s="1"/>
  <c r="E79" l="1"/>
  <c r="H79"/>
  <c r="F79" l="1"/>
  <c r="G79" s="1"/>
  <c r="I79"/>
  <c r="C80" s="1"/>
  <c r="E80" l="1"/>
  <c r="H80"/>
  <c r="F80" l="1"/>
  <c r="G80" s="1"/>
  <c r="I80"/>
  <c r="C81" s="1"/>
  <c r="E81" l="1"/>
  <c r="H81"/>
  <c r="F81" l="1"/>
  <c r="G81" s="1"/>
  <c r="I81"/>
  <c r="C82" s="1"/>
  <c r="E82" l="1"/>
  <c r="H82"/>
  <c r="F82" l="1"/>
  <c r="G82" s="1"/>
  <c r="I82"/>
  <c r="C83" s="1"/>
  <c r="E83" l="1"/>
  <c r="H83"/>
  <c r="F83" l="1"/>
  <c r="G83" s="1"/>
  <c r="I83"/>
  <c r="C84" s="1"/>
  <c r="E84" l="1"/>
  <c r="H84"/>
  <c r="F84" l="1"/>
  <c r="G84" s="1"/>
  <c r="I84"/>
  <c r="C85" s="1"/>
  <c r="E85" l="1"/>
  <c r="H85"/>
  <c r="F85" l="1"/>
  <c r="G85" s="1"/>
  <c r="I85"/>
  <c r="C86" s="1"/>
  <c r="E86" l="1"/>
  <c r="H86"/>
  <c r="F86" l="1"/>
  <c r="G86" s="1"/>
  <c r="I86"/>
  <c r="C87" s="1"/>
  <c r="E87" l="1"/>
  <c r="H87"/>
  <c r="F87" l="1"/>
  <c r="G87" s="1"/>
  <c r="I87"/>
  <c r="C88" s="1"/>
  <c r="E88" l="1"/>
  <c r="H88"/>
  <c r="F88" l="1"/>
  <c r="G88" s="1"/>
  <c r="I88"/>
  <c r="C89" s="1"/>
  <c r="E89" l="1"/>
  <c r="H89"/>
  <c r="F89" l="1"/>
  <c r="G89" s="1"/>
  <c r="I89"/>
  <c r="C90" s="1"/>
  <c r="E90" l="1"/>
  <c r="H90"/>
  <c r="F90" l="1"/>
  <c r="G90" s="1"/>
  <c r="I90"/>
  <c r="C91" s="1"/>
  <c r="E91" l="1"/>
  <c r="H91"/>
  <c r="F91" l="1"/>
  <c r="G91" s="1"/>
  <c r="I91"/>
  <c r="C92" s="1"/>
  <c r="E92" l="1"/>
  <c r="H92"/>
  <c r="F92" l="1"/>
  <c r="G92" s="1"/>
  <c r="I92"/>
  <c r="C93" s="1"/>
  <c r="E93" l="1"/>
  <c r="H93"/>
  <c r="F93" l="1"/>
  <c r="G93" s="1"/>
  <c r="I93"/>
  <c r="C94" s="1"/>
  <c r="E94" l="1"/>
  <c r="H94"/>
  <c r="F94" l="1"/>
  <c r="G94" s="1"/>
  <c r="I94"/>
  <c r="C95" s="1"/>
  <c r="E95" l="1"/>
  <c r="H95"/>
  <c r="F95" l="1"/>
  <c r="G95" s="1"/>
  <c r="I95"/>
  <c r="C96" s="1"/>
  <c r="E96" l="1"/>
  <c r="H96"/>
  <c r="F96" l="1"/>
  <c r="G96" s="1"/>
  <c r="I96"/>
  <c r="C97" s="1"/>
  <c r="E97" l="1"/>
  <c r="H97"/>
  <c r="F97" l="1"/>
  <c r="G97" s="1"/>
  <c r="I97"/>
  <c r="C98" s="1"/>
  <c r="E98" l="1"/>
  <c r="H98"/>
  <c r="F98" l="1"/>
  <c r="G98" s="1"/>
  <c r="I98"/>
  <c r="C99" s="1"/>
  <c r="E99" l="1"/>
  <c r="H99"/>
  <c r="F99" l="1"/>
  <c r="G99" s="1"/>
  <c r="I99"/>
  <c r="C100" s="1"/>
  <c r="E100" l="1"/>
  <c r="H100"/>
  <c r="F100" l="1"/>
  <c r="G100" s="1"/>
  <c r="I100"/>
  <c r="C101" s="1"/>
  <c r="E101" l="1"/>
  <c r="H101"/>
  <c r="F101" l="1"/>
  <c r="G101" s="1"/>
  <c r="I101"/>
  <c r="C102" s="1"/>
  <c r="E102" l="1"/>
  <c r="H102"/>
  <c r="F102" l="1"/>
  <c r="G102" s="1"/>
  <c r="I102"/>
  <c r="C103" s="1"/>
  <c r="E103" l="1"/>
  <c r="H103"/>
  <c r="F103" l="1"/>
  <c r="G103" s="1"/>
  <c r="I103"/>
  <c r="C104" s="1"/>
  <c r="E104" l="1"/>
  <c r="H104"/>
  <c r="F104" l="1"/>
  <c r="G104" s="1"/>
  <c r="I104"/>
  <c r="C105" s="1"/>
  <c r="E105" l="1"/>
  <c r="H105"/>
  <c r="F105" l="1"/>
  <c r="G105" s="1"/>
  <c r="I105"/>
  <c r="C106" s="1"/>
  <c r="E106" l="1"/>
  <c r="H106"/>
  <c r="F106" l="1"/>
  <c r="G106" s="1"/>
  <c r="I106"/>
  <c r="C107" s="1"/>
  <c r="E107" l="1"/>
  <c r="H107"/>
  <c r="F107" l="1"/>
  <c r="G107" s="1"/>
  <c r="I107"/>
  <c r="C108" s="1"/>
  <c r="E108" l="1"/>
  <c r="H108"/>
  <c r="F108" l="1"/>
  <c r="G108" s="1"/>
  <c r="I108"/>
  <c r="C109" s="1"/>
  <c r="E109" l="1"/>
  <c r="H109"/>
  <c r="F109" l="1"/>
  <c r="G109" s="1"/>
  <c r="I109"/>
  <c r="C110" s="1"/>
  <c r="E110" l="1"/>
  <c r="H110"/>
  <c r="F110" l="1"/>
  <c r="G110" s="1"/>
  <c r="I110"/>
  <c r="C111" s="1"/>
  <c r="E111" l="1"/>
  <c r="H111"/>
  <c r="F111" l="1"/>
  <c r="G111" s="1"/>
  <c r="I111"/>
  <c r="C112" s="1"/>
  <c r="E112" l="1"/>
  <c r="H112"/>
  <c r="F112" l="1"/>
  <c r="G112" s="1"/>
  <c r="I112"/>
  <c r="C113" s="1"/>
  <c r="E113" l="1"/>
  <c r="H113"/>
  <c r="F113" l="1"/>
  <c r="G113" s="1"/>
  <c r="I113"/>
  <c r="C114" s="1"/>
  <c r="E114" l="1"/>
  <c r="H114"/>
  <c r="F114" l="1"/>
  <c r="G114" s="1"/>
  <c r="I114"/>
  <c r="C115" s="1"/>
  <c r="E115" l="1"/>
  <c r="H115"/>
  <c r="F115" l="1"/>
  <c r="G115" s="1"/>
  <c r="I115"/>
  <c r="C116" s="1"/>
  <c r="E116" l="1"/>
  <c r="H116"/>
  <c r="F116" l="1"/>
  <c r="G116" s="1"/>
  <c r="I116"/>
  <c r="C117" s="1"/>
  <c r="E117" l="1"/>
  <c r="H117"/>
  <c r="F117" l="1"/>
  <c r="G117" s="1"/>
  <c r="I117"/>
  <c r="C118" s="1"/>
  <c r="E118" l="1"/>
  <c r="H118"/>
  <c r="F118" l="1"/>
  <c r="G118" s="1"/>
  <c r="I118"/>
  <c r="C119" s="1"/>
  <c r="E119" l="1"/>
  <c r="H119"/>
  <c r="F119" l="1"/>
  <c r="G119" s="1"/>
  <c r="I119"/>
  <c r="C120" s="1"/>
  <c r="E120" l="1"/>
  <c r="H120"/>
  <c r="F120" l="1"/>
  <c r="G120" s="1"/>
  <c r="I120"/>
  <c r="C121" s="1"/>
  <c r="E121" l="1"/>
  <c r="H121"/>
  <c r="F121" l="1"/>
  <c r="G121" s="1"/>
  <c r="I121"/>
  <c r="C122" s="1"/>
  <c r="E122" l="1"/>
  <c r="H122"/>
  <c r="F122" l="1"/>
  <c r="G122" s="1"/>
  <c r="I122"/>
  <c r="C123" s="1"/>
  <c r="E123" l="1"/>
  <c r="H123"/>
  <c r="F123" l="1"/>
  <c r="G123" s="1"/>
  <c r="I123"/>
  <c r="C124" s="1"/>
  <c r="E124" l="1"/>
  <c r="H124"/>
  <c r="F124" l="1"/>
  <c r="G124" s="1"/>
  <c r="I124"/>
  <c r="C125" s="1"/>
  <c r="E125" l="1"/>
  <c r="H125"/>
  <c r="F125" l="1"/>
  <c r="G125" s="1"/>
  <c r="I125"/>
  <c r="C126" s="1"/>
  <c r="E126" l="1"/>
  <c r="H126"/>
  <c r="F126" l="1"/>
  <c r="G126" s="1"/>
  <c r="I126"/>
  <c r="C127" s="1"/>
  <c r="E127" l="1"/>
  <c r="H127"/>
  <c r="F127" l="1"/>
  <c r="G127" s="1"/>
  <c r="I127"/>
  <c r="C128" s="1"/>
  <c r="E128" l="1"/>
  <c r="H128"/>
  <c r="F128" l="1"/>
  <c r="G128" s="1"/>
  <c r="I128"/>
  <c r="C129" s="1"/>
  <c r="E129" l="1"/>
  <c r="H129"/>
  <c r="F129" l="1"/>
  <c r="G129" s="1"/>
  <c r="I129"/>
  <c r="C130" s="1"/>
  <c r="E130" l="1"/>
  <c r="H130"/>
  <c r="F130" l="1"/>
  <c r="G130" s="1"/>
  <c r="I130"/>
  <c r="C131" s="1"/>
  <c r="E131" l="1"/>
  <c r="H131"/>
  <c r="F131" l="1"/>
  <c r="G131" s="1"/>
  <c r="I131"/>
  <c r="C132" s="1"/>
  <c r="E132" l="1"/>
  <c r="H132"/>
  <c r="F132" l="1"/>
  <c r="G132" s="1"/>
  <c r="I132"/>
  <c r="C133" s="1"/>
  <c r="E133" l="1"/>
  <c r="H133"/>
  <c r="F133" l="1"/>
  <c r="G133" s="1"/>
  <c r="I133"/>
  <c r="C134" s="1"/>
  <c r="E134" l="1"/>
  <c r="H134"/>
  <c r="F134" l="1"/>
  <c r="G134" s="1"/>
  <c r="I134"/>
  <c r="C135" s="1"/>
  <c r="E135" l="1"/>
  <c r="H135"/>
  <c r="F135" l="1"/>
  <c r="G135" s="1"/>
  <c r="I135"/>
  <c r="C136" s="1"/>
  <c r="E136" l="1"/>
  <c r="H136"/>
  <c r="F136" l="1"/>
  <c r="G136" s="1"/>
  <c r="I136"/>
  <c r="C137" s="1"/>
  <c r="E137" l="1"/>
  <c r="H137"/>
  <c r="F137" l="1"/>
  <c r="G137" s="1"/>
  <c r="I137"/>
  <c r="C138" s="1"/>
  <c r="E138" l="1"/>
  <c r="H138"/>
  <c r="F138" l="1"/>
  <c r="G138" s="1"/>
  <c r="I138"/>
  <c r="C139" s="1"/>
  <c r="E139" l="1"/>
  <c r="H139"/>
  <c r="F139" l="1"/>
  <c r="G139" s="1"/>
  <c r="I139"/>
  <c r="C140" s="1"/>
  <c r="E140" l="1"/>
  <c r="H140"/>
  <c r="F140" l="1"/>
  <c r="G140" s="1"/>
  <c r="I140"/>
  <c r="C141" s="1"/>
  <c r="E141" l="1"/>
  <c r="H141"/>
  <c r="F141" l="1"/>
  <c r="G141" s="1"/>
  <c r="I141"/>
  <c r="C142" s="1"/>
  <c r="E142" l="1"/>
  <c r="H142"/>
  <c r="F142" l="1"/>
  <c r="G142" s="1"/>
  <c r="I142"/>
  <c r="C143" s="1"/>
  <c r="E143" l="1"/>
  <c r="H143"/>
  <c r="F143" l="1"/>
  <c r="G143" s="1"/>
  <c r="I143"/>
  <c r="C144" s="1"/>
  <c r="E144" l="1"/>
  <c r="H144"/>
  <c r="F144" l="1"/>
  <c r="G144" s="1"/>
  <c r="I144"/>
  <c r="C145" s="1"/>
  <c r="E145" l="1"/>
  <c r="H145"/>
  <c r="F145" l="1"/>
  <c r="G145" s="1"/>
  <c r="I145"/>
  <c r="C146" s="1"/>
  <c r="E146" l="1"/>
  <c r="H146"/>
  <c r="F146" l="1"/>
  <c r="G146" s="1"/>
  <c r="I146"/>
  <c r="C147" s="1"/>
  <c r="E147" l="1"/>
  <c r="H147"/>
  <c r="F147" l="1"/>
  <c r="G147" s="1"/>
  <c r="I147"/>
  <c r="C148" s="1"/>
  <c r="E148" l="1"/>
  <c r="H148"/>
  <c r="F148" l="1"/>
  <c r="G148" s="1"/>
  <c r="I148"/>
  <c r="C149" s="1"/>
  <c r="E149" l="1"/>
  <c r="H149"/>
  <c r="F149" l="1"/>
  <c r="G149" s="1"/>
  <c r="I149"/>
  <c r="C150" s="1"/>
  <c r="E150" l="1"/>
  <c r="H150"/>
  <c r="F150" l="1"/>
  <c r="G150" s="1"/>
  <c r="I150"/>
  <c r="C151" s="1"/>
  <c r="E151" l="1"/>
  <c r="H151"/>
  <c r="F151" l="1"/>
  <c r="G151" s="1"/>
  <c r="I151"/>
  <c r="C152" s="1"/>
  <c r="E152" l="1"/>
  <c r="H152"/>
  <c r="F152" l="1"/>
  <c r="G152" s="1"/>
  <c r="I152"/>
  <c r="C153" s="1"/>
  <c r="E153" l="1"/>
  <c r="H153"/>
  <c r="F153" l="1"/>
  <c r="G153" s="1"/>
  <c r="I153"/>
  <c r="C154" s="1"/>
  <c r="E154" l="1"/>
  <c r="H154"/>
  <c r="F154" l="1"/>
  <c r="G154" s="1"/>
  <c r="I154"/>
  <c r="C155" s="1"/>
  <c r="E155" l="1"/>
  <c r="H155"/>
  <c r="F155" l="1"/>
  <c r="G155" s="1"/>
  <c r="I155"/>
  <c r="C156" s="1"/>
  <c r="E156" l="1"/>
  <c r="H156"/>
  <c r="F156" l="1"/>
  <c r="G156" s="1"/>
  <c r="I156"/>
  <c r="C157" s="1"/>
  <c r="E157" l="1"/>
  <c r="H157"/>
  <c r="F157" l="1"/>
  <c r="G157" s="1"/>
  <c r="I157"/>
  <c r="C158" s="1"/>
  <c r="E158" l="1"/>
  <c r="H158"/>
  <c r="F158" l="1"/>
  <c r="G158" s="1"/>
  <c r="I158"/>
  <c r="C159" s="1"/>
  <c r="E159" l="1"/>
  <c r="H159"/>
  <c r="F159" l="1"/>
  <c r="G159" s="1"/>
  <c r="I159"/>
  <c r="C160" s="1"/>
  <c r="E160" l="1"/>
  <c r="H160"/>
  <c r="F160" l="1"/>
  <c r="G160" s="1"/>
  <c r="I160"/>
  <c r="C161" s="1"/>
  <c r="E161" l="1"/>
  <c r="H161"/>
  <c r="F161" l="1"/>
  <c r="G161" s="1"/>
  <c r="I161"/>
  <c r="C162" s="1"/>
  <c r="E162" l="1"/>
  <c r="H162"/>
  <c r="F162" l="1"/>
  <c r="G162" s="1"/>
  <c r="I162"/>
  <c r="C163" s="1"/>
  <c r="E163" l="1"/>
  <c r="H163"/>
  <c r="F163" l="1"/>
  <c r="G163" s="1"/>
  <c r="I163"/>
  <c r="C164" s="1"/>
  <c r="E164" l="1"/>
  <c r="H164"/>
  <c r="F164" l="1"/>
  <c r="G164" s="1"/>
  <c r="I164"/>
  <c r="C165" s="1"/>
  <c r="E165" l="1"/>
  <c r="H165"/>
  <c r="F165" l="1"/>
  <c r="G165" s="1"/>
  <c r="I165"/>
  <c r="C166" s="1"/>
  <c r="E166" l="1"/>
  <c r="H166"/>
  <c r="F166" l="1"/>
  <c r="G166" s="1"/>
  <c r="I166"/>
  <c r="C167" s="1"/>
  <c r="E167" l="1"/>
  <c r="H167"/>
  <c r="F167" l="1"/>
  <c r="G167" s="1"/>
  <c r="I167"/>
  <c r="C168" s="1"/>
  <c r="E168" l="1"/>
  <c r="H168"/>
  <c r="F168" l="1"/>
  <c r="G168" s="1"/>
  <c r="I168"/>
  <c r="C169" s="1"/>
  <c r="E169" l="1"/>
  <c r="H169"/>
  <c r="F169" l="1"/>
  <c r="G169" s="1"/>
  <c r="I169"/>
  <c r="C170" s="1"/>
  <c r="E170" l="1"/>
  <c r="H170"/>
  <c r="F170" l="1"/>
  <c r="G170" s="1"/>
  <c r="I170"/>
  <c r="C171" s="1"/>
  <c r="E171" l="1"/>
  <c r="H171"/>
  <c r="F171" l="1"/>
  <c r="G171" s="1"/>
  <c r="I171"/>
  <c r="C172" s="1"/>
  <c r="E172" l="1"/>
  <c r="H172"/>
  <c r="F172" l="1"/>
  <c r="G172" s="1"/>
  <c r="I172"/>
  <c r="C173" s="1"/>
  <c r="E173" l="1"/>
  <c r="H173"/>
  <c r="F173" l="1"/>
  <c r="G173" s="1"/>
  <c r="I173"/>
  <c r="C174" s="1"/>
  <c r="E174" l="1"/>
  <c r="H174"/>
  <c r="F174" l="1"/>
  <c r="G174" s="1"/>
  <c r="I174"/>
  <c r="C175" s="1"/>
  <c r="E175" l="1"/>
  <c r="H175"/>
  <c r="F175" l="1"/>
  <c r="G175" s="1"/>
  <c r="I175"/>
  <c r="C176" s="1"/>
  <c r="E176" l="1"/>
  <c r="H176"/>
  <c r="F176" l="1"/>
  <c r="G176" s="1"/>
  <c r="I176"/>
  <c r="C177" s="1"/>
  <c r="E177" l="1"/>
  <c r="H177"/>
  <c r="F177" l="1"/>
  <c r="G177" s="1"/>
  <c r="I177"/>
  <c r="C178" s="1"/>
  <c r="E178" l="1"/>
  <c r="H178"/>
  <c r="F178" l="1"/>
  <c r="G178" s="1"/>
  <c r="I178"/>
  <c r="C179" s="1"/>
  <c r="E179" l="1"/>
  <c r="H179"/>
  <c r="F179" l="1"/>
  <c r="G179" s="1"/>
  <c r="I179"/>
  <c r="C180" s="1"/>
  <c r="E180" l="1"/>
  <c r="H180"/>
  <c r="F180" l="1"/>
  <c r="G180" s="1"/>
  <c r="I180"/>
  <c r="C181" s="1"/>
  <c r="E181" l="1"/>
  <c r="H181"/>
  <c r="F181" l="1"/>
  <c r="G181" s="1"/>
  <c r="I181"/>
  <c r="C182" s="1"/>
  <c r="E182" l="1"/>
  <c r="H182"/>
  <c r="F182" l="1"/>
  <c r="G182" s="1"/>
  <c r="I182"/>
  <c r="C183" s="1"/>
  <c r="E183" l="1"/>
  <c r="H183"/>
  <c r="F183" l="1"/>
  <c r="G183" s="1"/>
  <c r="I183"/>
  <c r="C184" s="1"/>
  <c r="E184" l="1"/>
  <c r="H184"/>
  <c r="F184" l="1"/>
  <c r="G184" s="1"/>
  <c r="I184"/>
  <c r="C185" s="1"/>
  <c r="E185" l="1"/>
  <c r="H185"/>
  <c r="F185" l="1"/>
  <c r="G185" s="1"/>
  <c r="I185"/>
  <c r="C186" s="1"/>
  <c r="E186" l="1"/>
  <c r="H186"/>
  <c r="F186" l="1"/>
  <c r="G186" s="1"/>
  <c r="I186"/>
  <c r="C187" s="1"/>
  <c r="E187" l="1"/>
  <c r="H187"/>
  <c r="F187" l="1"/>
  <c r="G187" s="1"/>
  <c r="I187"/>
  <c r="C188" s="1"/>
  <c r="E188" l="1"/>
  <c r="H188"/>
  <c r="F188" l="1"/>
  <c r="G188" s="1"/>
  <c r="I188"/>
  <c r="C189" s="1"/>
  <c r="E189" l="1"/>
  <c r="H189"/>
  <c r="F189" l="1"/>
  <c r="G189" s="1"/>
  <c r="I189"/>
  <c r="C190" s="1"/>
  <c r="E190" l="1"/>
  <c r="H190"/>
  <c r="F190" l="1"/>
  <c r="G190" s="1"/>
  <c r="I190"/>
  <c r="C191" s="1"/>
  <c r="E191" l="1"/>
  <c r="H191"/>
  <c r="F191" l="1"/>
  <c r="G191" s="1"/>
  <c r="I191"/>
  <c r="C192" s="1"/>
  <c r="E192" l="1"/>
  <c r="H192"/>
  <c r="F192" l="1"/>
  <c r="G192" s="1"/>
  <c r="I192"/>
  <c r="C193" s="1"/>
  <c r="E193" l="1"/>
  <c r="H193"/>
  <c r="F193" l="1"/>
  <c r="G193" s="1"/>
  <c r="I193"/>
  <c r="C194" s="1"/>
  <c r="E194" l="1"/>
  <c r="H194"/>
  <c r="F194" l="1"/>
  <c r="G194" s="1"/>
  <c r="I194"/>
  <c r="C195" s="1"/>
  <c r="E195" l="1"/>
  <c r="H195"/>
  <c r="F195" l="1"/>
  <c r="G195" s="1"/>
  <c r="I195"/>
  <c r="C196" s="1"/>
  <c r="E196" l="1"/>
  <c r="H196"/>
  <c r="F196" l="1"/>
  <c r="G196" s="1"/>
  <c r="I196"/>
  <c r="C197" s="1"/>
  <c r="E197" l="1"/>
  <c r="H197"/>
  <c r="F197" l="1"/>
  <c r="G197" s="1"/>
  <c r="I197"/>
  <c r="C198" s="1"/>
  <c r="E198" l="1"/>
  <c r="H198"/>
  <c r="F198" l="1"/>
  <c r="G198" s="1"/>
  <c r="I198"/>
  <c r="C199" s="1"/>
  <c r="E199" l="1"/>
  <c r="H199"/>
  <c r="F199" l="1"/>
  <c r="G199" s="1"/>
  <c r="I199"/>
  <c r="C200" s="1"/>
  <c r="E200" l="1"/>
  <c r="H200"/>
  <c r="F200" l="1"/>
  <c r="G200" s="1"/>
  <c r="I200"/>
  <c r="C201" s="1"/>
  <c r="E201" l="1"/>
  <c r="H201"/>
  <c r="F201" l="1"/>
  <c r="G201" s="1"/>
  <c r="I201"/>
  <c r="C202" s="1"/>
  <c r="E202" l="1"/>
  <c r="H202"/>
  <c r="F202" l="1"/>
  <c r="G202" s="1"/>
  <c r="I202"/>
  <c r="C203" s="1"/>
  <c r="E203" l="1"/>
  <c r="H203"/>
  <c r="F203" l="1"/>
  <c r="G203" s="1"/>
  <c r="I203"/>
  <c r="C204" s="1"/>
  <c r="E204" l="1"/>
  <c r="H204"/>
  <c r="F204" l="1"/>
  <c r="G204" s="1"/>
  <c r="I204"/>
  <c r="C205" s="1"/>
  <c r="E205" l="1"/>
  <c r="H205"/>
  <c r="F205" l="1"/>
  <c r="G205" s="1"/>
  <c r="I205"/>
  <c r="C206" s="1"/>
  <c r="E206" l="1"/>
  <c r="H206"/>
  <c r="F206" l="1"/>
  <c r="G206" s="1"/>
  <c r="I206"/>
  <c r="C207" s="1"/>
  <c r="E207" l="1"/>
  <c r="H207"/>
  <c r="F207" l="1"/>
  <c r="G207" s="1"/>
  <c r="I207"/>
  <c r="C208" s="1"/>
  <c r="E208" l="1"/>
  <c r="H208"/>
  <c r="F208" l="1"/>
  <c r="G208" s="1"/>
  <c r="I208"/>
  <c r="C209" s="1"/>
  <c r="E209" l="1"/>
  <c r="H209"/>
  <c r="F209" l="1"/>
  <c r="G209" s="1"/>
  <c r="I209"/>
  <c r="C210" s="1"/>
  <c r="E210" l="1"/>
  <c r="H210"/>
  <c r="F210" l="1"/>
  <c r="G210" s="1"/>
  <c r="I210"/>
  <c r="C211" s="1"/>
  <c r="E211" l="1"/>
  <c r="H211"/>
  <c r="F211" l="1"/>
  <c r="G211" s="1"/>
  <c r="I211"/>
  <c r="C212" s="1"/>
  <c r="E212" l="1"/>
  <c r="H212"/>
  <c r="F212" l="1"/>
  <c r="G212" s="1"/>
  <c r="I212"/>
  <c r="C213" s="1"/>
  <c r="E213" l="1"/>
  <c r="H213"/>
  <c r="F213" l="1"/>
  <c r="G213" s="1"/>
  <c r="I213"/>
  <c r="C214" s="1"/>
  <c r="E214" l="1"/>
  <c r="H214"/>
  <c r="F214" l="1"/>
  <c r="G214" s="1"/>
  <c r="I214"/>
  <c r="C215" s="1"/>
  <c r="E215" l="1"/>
  <c r="H215"/>
  <c r="F215" l="1"/>
  <c r="G215" s="1"/>
  <c r="I215"/>
  <c r="C216" s="1"/>
  <c r="E216" l="1"/>
  <c r="H216"/>
  <c r="F216" l="1"/>
  <c r="G216" s="1"/>
  <c r="I216"/>
  <c r="C217" s="1"/>
  <c r="E217" l="1"/>
  <c r="H217"/>
  <c r="F217" l="1"/>
  <c r="G217" s="1"/>
  <c r="I217"/>
  <c r="C218" s="1"/>
  <c r="E218" l="1"/>
  <c r="H218"/>
  <c r="F218" l="1"/>
  <c r="G218" s="1"/>
  <c r="I218"/>
  <c r="C219" s="1"/>
  <c r="E219" l="1"/>
  <c r="H219"/>
  <c r="F219" l="1"/>
  <c r="G219" s="1"/>
  <c r="I219"/>
  <c r="C220" s="1"/>
  <c r="E220" l="1"/>
  <c r="H220"/>
  <c r="F220" l="1"/>
  <c r="G220" s="1"/>
  <c r="I220"/>
  <c r="C221" s="1"/>
  <c r="E221" l="1"/>
  <c r="H221"/>
  <c r="F221" l="1"/>
  <c r="G221" s="1"/>
  <c r="I221"/>
  <c r="C222" s="1"/>
  <c r="E222" l="1"/>
  <c r="H222"/>
  <c r="F222" l="1"/>
  <c r="G222" s="1"/>
  <c r="I222"/>
  <c r="C223" s="1"/>
  <c r="E223" l="1"/>
  <c r="H223"/>
  <c r="F223" l="1"/>
  <c r="G223" s="1"/>
  <c r="I223"/>
  <c r="C224" s="1"/>
  <c r="E224" l="1"/>
  <c r="H224"/>
  <c r="F224" l="1"/>
  <c r="G224" s="1"/>
  <c r="I224"/>
  <c r="C225" s="1"/>
  <c r="E225" l="1"/>
  <c r="H225"/>
  <c r="F225" l="1"/>
  <c r="G225" s="1"/>
  <c r="I225"/>
  <c r="C226" s="1"/>
  <c r="E226" l="1"/>
  <c r="H226"/>
  <c r="F226" l="1"/>
  <c r="G226" s="1"/>
  <c r="I226"/>
  <c r="C227" s="1"/>
  <c r="E227" l="1"/>
  <c r="H227"/>
  <c r="F227" l="1"/>
  <c r="G227" s="1"/>
  <c r="I227"/>
  <c r="C228" s="1"/>
  <c r="E228" l="1"/>
  <c r="H228"/>
  <c r="F228" l="1"/>
  <c r="G228" s="1"/>
  <c r="I228"/>
  <c r="C229" s="1"/>
  <c r="E229" l="1"/>
  <c r="H229"/>
  <c r="F229" l="1"/>
  <c r="G229" s="1"/>
  <c r="I229"/>
  <c r="C230" s="1"/>
  <c r="E230" l="1"/>
  <c r="H230"/>
  <c r="F230" l="1"/>
  <c r="G230" s="1"/>
  <c r="I230"/>
  <c r="C231" s="1"/>
  <c r="E231" l="1"/>
  <c r="H231"/>
  <c r="F231" l="1"/>
  <c r="G231" s="1"/>
  <c r="I231"/>
  <c r="C232" s="1"/>
  <c r="E232" l="1"/>
  <c r="H232"/>
  <c r="F232" l="1"/>
  <c r="G232" s="1"/>
  <c r="I232"/>
  <c r="C233" s="1"/>
  <c r="E233" l="1"/>
  <c r="H233"/>
  <c r="F233" l="1"/>
  <c r="G233" s="1"/>
  <c r="I233"/>
  <c r="C234" s="1"/>
  <c r="E234" l="1"/>
  <c r="H234"/>
  <c r="F234" l="1"/>
  <c r="G234" s="1"/>
  <c r="I234"/>
  <c r="C235" s="1"/>
  <c r="E235" l="1"/>
  <c r="H235"/>
  <c r="F235" l="1"/>
  <c r="G235" s="1"/>
  <c r="I235"/>
  <c r="C236" s="1"/>
  <c r="E236" l="1"/>
  <c r="H236"/>
  <c r="F236" l="1"/>
  <c r="G236" s="1"/>
  <c r="I236"/>
  <c r="C237" s="1"/>
  <c r="E237" l="1"/>
  <c r="H237"/>
  <c r="F237" l="1"/>
  <c r="G237" s="1"/>
  <c r="I237"/>
  <c r="C238" s="1"/>
  <c r="E238" l="1"/>
  <c r="H238"/>
  <c r="F238" l="1"/>
  <c r="G238" s="1"/>
  <c r="I238"/>
  <c r="C239" s="1"/>
  <c r="E239" l="1"/>
  <c r="H239"/>
  <c r="F239" l="1"/>
  <c r="G239" s="1"/>
  <c r="I239"/>
  <c r="C240" s="1"/>
  <c r="E240" l="1"/>
  <c r="H240"/>
  <c r="F240" l="1"/>
  <c r="G240" s="1"/>
  <c r="I240"/>
  <c r="C241" s="1"/>
  <c r="E241" l="1"/>
  <c r="H241"/>
  <c r="F241" l="1"/>
  <c r="G241" s="1"/>
  <c r="I241"/>
  <c r="C242" s="1"/>
  <c r="E242" l="1"/>
  <c r="H242"/>
  <c r="F242" l="1"/>
  <c r="G242" s="1"/>
  <c r="I242"/>
  <c r="C243" s="1"/>
  <c r="E243" l="1"/>
  <c r="H243"/>
  <c r="F243" l="1"/>
  <c r="G243" s="1"/>
  <c r="I243"/>
  <c r="C244" s="1"/>
  <c r="E244" l="1"/>
  <c r="H244"/>
  <c r="F244" l="1"/>
  <c r="G244" s="1"/>
  <c r="I244"/>
  <c r="C245" s="1"/>
  <c r="E245" l="1"/>
  <c r="H245"/>
  <c r="F245" l="1"/>
  <c r="G245" s="1"/>
  <c r="I245"/>
  <c r="C246" s="1"/>
  <c r="E246" l="1"/>
  <c r="H246"/>
  <c r="F246" l="1"/>
  <c r="G246" s="1"/>
  <c r="I246"/>
  <c r="C247" s="1"/>
  <c r="E247" l="1"/>
  <c r="H247"/>
  <c r="F247" l="1"/>
  <c r="G247" s="1"/>
  <c r="I247"/>
  <c r="C248" s="1"/>
  <c r="E248" l="1"/>
  <c r="H248"/>
  <c r="F248" l="1"/>
  <c r="G248" s="1"/>
  <c r="I248"/>
  <c r="C249" s="1"/>
  <c r="E249" l="1"/>
  <c r="H249"/>
  <c r="F249" l="1"/>
  <c r="G249" s="1"/>
  <c r="I249"/>
  <c r="C250" s="1"/>
  <c r="E250" l="1"/>
  <c r="H250"/>
  <c r="F250" l="1"/>
  <c r="G250" s="1"/>
  <c r="I250"/>
  <c r="C251" s="1"/>
  <c r="E251" l="1"/>
  <c r="H251"/>
  <c r="F251" l="1"/>
  <c r="G251" s="1"/>
  <c r="I251"/>
  <c r="C252" s="1"/>
  <c r="E252" l="1"/>
  <c r="H252"/>
  <c r="F252" l="1"/>
  <c r="G252" s="1"/>
  <c r="I252"/>
  <c r="C253" s="1"/>
  <c r="E253" l="1"/>
  <c r="H253"/>
  <c r="F253" l="1"/>
  <c r="G253" s="1"/>
  <c r="I253"/>
  <c r="C254" s="1"/>
  <c r="E254" l="1"/>
  <c r="H254"/>
  <c r="F254" l="1"/>
  <c r="G254" s="1"/>
  <c r="I254"/>
  <c r="C255" s="1"/>
  <c r="E255" l="1"/>
  <c r="H255"/>
  <c r="F255" l="1"/>
  <c r="G255" s="1"/>
  <c r="I255"/>
  <c r="C256" s="1"/>
  <c r="E256" l="1"/>
  <c r="H256"/>
  <c r="F256" l="1"/>
  <c r="G256" s="1"/>
  <c r="I256"/>
  <c r="C257" s="1"/>
  <c r="E257" l="1"/>
  <c r="H257"/>
  <c r="F257" l="1"/>
  <c r="G257" s="1"/>
  <c r="I257"/>
  <c r="C258" s="1"/>
  <c r="E258" l="1"/>
  <c r="H258"/>
  <c r="F258" l="1"/>
  <c r="G258" s="1"/>
  <c r="I258"/>
  <c r="C259" s="1"/>
  <c r="E259" l="1"/>
  <c r="H259"/>
  <c r="F259" l="1"/>
  <c r="G259" s="1"/>
  <c r="I259"/>
  <c r="C260" s="1"/>
  <c r="E260" l="1"/>
  <c r="H260"/>
  <c r="F260" l="1"/>
  <c r="G260" s="1"/>
  <c r="I260"/>
  <c r="C261" s="1"/>
  <c r="E261" l="1"/>
  <c r="H261"/>
  <c r="F261" l="1"/>
  <c r="G261" s="1"/>
  <c r="I261"/>
  <c r="C262" s="1"/>
  <c r="E262" l="1"/>
  <c r="H262"/>
  <c r="F262" l="1"/>
  <c r="G262" s="1"/>
  <c r="I262"/>
  <c r="C263" s="1"/>
  <c r="E263" l="1"/>
  <c r="H263"/>
  <c r="F263" l="1"/>
  <c r="G263" s="1"/>
  <c r="I263"/>
  <c r="C264" s="1"/>
  <c r="E264" l="1"/>
  <c r="H264"/>
  <c r="F264" l="1"/>
  <c r="G264" s="1"/>
  <c r="I264"/>
  <c r="C265" s="1"/>
  <c r="E265" l="1"/>
  <c r="H265"/>
  <c r="F265" l="1"/>
  <c r="G265" s="1"/>
  <c r="I265"/>
  <c r="C266" s="1"/>
  <c r="E266" l="1"/>
  <c r="H266"/>
  <c r="F266" l="1"/>
  <c r="G266" s="1"/>
  <c r="I266"/>
  <c r="C267" s="1"/>
  <c r="E267" l="1"/>
  <c r="H267"/>
  <c r="F267" l="1"/>
  <c r="G267" s="1"/>
  <c r="I267"/>
  <c r="C268" s="1"/>
  <c r="E268" l="1"/>
  <c r="H268"/>
  <c r="F268" l="1"/>
  <c r="G268" s="1"/>
  <c r="I268"/>
  <c r="C269" s="1"/>
  <c r="E269" l="1"/>
  <c r="H269"/>
  <c r="F269" l="1"/>
  <c r="G269" s="1"/>
  <c r="I269"/>
  <c r="C270" s="1"/>
  <c r="E270" l="1"/>
  <c r="H270"/>
  <c r="F270" l="1"/>
  <c r="G270" s="1"/>
  <c r="I270"/>
  <c r="C271" s="1"/>
  <c r="E271" l="1"/>
  <c r="H271"/>
  <c r="F271" l="1"/>
  <c r="G271" s="1"/>
  <c r="I271"/>
  <c r="C272" s="1"/>
  <c r="E272" l="1"/>
  <c r="H272"/>
  <c r="F272" l="1"/>
  <c r="G272" s="1"/>
  <c r="I272"/>
  <c r="C273" s="1"/>
  <c r="E273" l="1"/>
  <c r="H273"/>
  <c r="F273" l="1"/>
  <c r="G273" s="1"/>
  <c r="I273"/>
  <c r="C274" s="1"/>
  <c r="E274" l="1"/>
  <c r="H274"/>
  <c r="F274" l="1"/>
  <c r="G274" s="1"/>
  <c r="I274"/>
  <c r="C275" s="1"/>
  <c r="E275" l="1"/>
  <c r="H275"/>
  <c r="F275" l="1"/>
  <c r="G275" s="1"/>
  <c r="I275"/>
  <c r="C276" s="1"/>
  <c r="E276" l="1"/>
  <c r="H276"/>
  <c r="F276" l="1"/>
  <c r="G276" s="1"/>
  <c r="I276"/>
  <c r="C277" s="1"/>
  <c r="E277" l="1"/>
  <c r="H277"/>
  <c r="F277" l="1"/>
  <c r="G277" s="1"/>
  <c r="I277"/>
  <c r="C278" s="1"/>
  <c r="E278" l="1"/>
  <c r="H278"/>
  <c r="F278" l="1"/>
  <c r="G278" s="1"/>
  <c r="I278"/>
  <c r="C279" s="1"/>
  <c r="E279" l="1"/>
  <c r="H279"/>
  <c r="F279" l="1"/>
  <c r="G279" s="1"/>
  <c r="I279"/>
  <c r="C280" s="1"/>
  <c r="E280" l="1"/>
  <c r="H280"/>
  <c r="F280" l="1"/>
  <c r="G280" s="1"/>
  <c r="I280"/>
  <c r="C281" s="1"/>
  <c r="E281" l="1"/>
  <c r="H281"/>
  <c r="F281" l="1"/>
  <c r="G281" s="1"/>
  <c r="I281"/>
  <c r="C282" s="1"/>
  <c r="E282" l="1"/>
  <c r="H282"/>
  <c r="F282" l="1"/>
  <c r="G282" s="1"/>
  <c r="I282"/>
  <c r="C283" s="1"/>
  <c r="E283" l="1"/>
  <c r="H283"/>
  <c r="F283" l="1"/>
  <c r="G283" s="1"/>
  <c r="I283"/>
  <c r="C284" s="1"/>
  <c r="E284" l="1"/>
  <c r="H284"/>
  <c r="F284" l="1"/>
  <c r="G284" s="1"/>
  <c r="I284"/>
  <c r="C285" s="1"/>
  <c r="E285" l="1"/>
  <c r="H285"/>
  <c r="F285" l="1"/>
  <c r="G285" s="1"/>
  <c r="I285"/>
  <c r="C286" s="1"/>
  <c r="E286" l="1"/>
  <c r="H286"/>
  <c r="F286" l="1"/>
  <c r="G286" s="1"/>
  <c r="I286"/>
  <c r="C287" s="1"/>
  <c r="E287" l="1"/>
  <c r="H287"/>
  <c r="F287" l="1"/>
  <c r="G287" s="1"/>
  <c r="I287"/>
  <c r="C288" s="1"/>
  <c r="E288" l="1"/>
  <c r="H288"/>
  <c r="F288" l="1"/>
  <c r="G288" s="1"/>
  <c r="I288"/>
  <c r="C289" s="1"/>
  <c r="E289" l="1"/>
  <c r="H289"/>
  <c r="F289" l="1"/>
  <c r="G289" s="1"/>
  <c r="I289"/>
  <c r="C290" s="1"/>
  <c r="E290" l="1"/>
  <c r="H290"/>
  <c r="F290" l="1"/>
  <c r="G290" s="1"/>
  <c r="I290"/>
  <c r="C291" s="1"/>
  <c r="E291" l="1"/>
  <c r="H291"/>
  <c r="F291" l="1"/>
  <c r="G291" s="1"/>
  <c r="I291"/>
  <c r="C292" s="1"/>
  <c r="E292" l="1"/>
  <c r="H292"/>
  <c r="F292" l="1"/>
  <c r="G292" s="1"/>
  <c r="I292"/>
  <c r="C293" s="1"/>
  <c r="E293" l="1"/>
  <c r="H293"/>
  <c r="F293" l="1"/>
  <c r="G293" s="1"/>
  <c r="I293"/>
  <c r="C294" s="1"/>
  <c r="E294" l="1"/>
  <c r="H294"/>
  <c r="F294" l="1"/>
  <c r="G294" s="1"/>
  <c r="I294"/>
  <c r="C295" s="1"/>
  <c r="E295" l="1"/>
  <c r="H295"/>
  <c r="F295" l="1"/>
  <c r="G295" s="1"/>
  <c r="I295"/>
  <c r="C296" s="1"/>
  <c r="E296" l="1"/>
  <c r="H296"/>
  <c r="F296" l="1"/>
  <c r="G296" s="1"/>
  <c r="I296"/>
  <c r="C297" s="1"/>
  <c r="E297" l="1"/>
  <c r="H297"/>
  <c r="F297" l="1"/>
  <c r="G297" s="1"/>
  <c r="I297"/>
  <c r="C298" s="1"/>
  <c r="E298" l="1"/>
  <c r="H298"/>
  <c r="F298" l="1"/>
  <c r="G298" s="1"/>
  <c r="I298"/>
  <c r="C299" s="1"/>
  <c r="E299" l="1"/>
  <c r="H299"/>
  <c r="F299" l="1"/>
  <c r="G299" s="1"/>
  <c r="I299"/>
  <c r="C300" s="1"/>
  <c r="E300" l="1"/>
  <c r="H300"/>
  <c r="F300" l="1"/>
  <c r="G300" s="1"/>
  <c r="I300"/>
  <c r="C301" s="1"/>
  <c r="E301" l="1"/>
  <c r="H301"/>
  <c r="F301" l="1"/>
  <c r="G301" s="1"/>
  <c r="I301"/>
  <c r="C302" s="1"/>
  <c r="E302" l="1"/>
  <c r="H302"/>
  <c r="F302" l="1"/>
  <c r="G302" s="1"/>
  <c r="I302"/>
  <c r="C303" s="1"/>
  <c r="E303" l="1"/>
  <c r="H303"/>
  <c r="F303" l="1"/>
  <c r="G303" s="1"/>
  <c r="I303"/>
  <c r="C304" s="1"/>
  <c r="E304" l="1"/>
  <c r="H304"/>
  <c r="F304" l="1"/>
  <c r="G304" s="1"/>
  <c r="I304"/>
  <c r="C305" s="1"/>
  <c r="E305" l="1"/>
  <c r="H305"/>
  <c r="F305" l="1"/>
  <c r="G305" s="1"/>
  <c r="I305"/>
  <c r="C306" s="1"/>
  <c r="E306" l="1"/>
  <c r="H306"/>
  <c r="F306" l="1"/>
  <c r="G306" s="1"/>
  <c r="I306"/>
  <c r="C307" s="1"/>
  <c r="E307" l="1"/>
  <c r="H307"/>
  <c r="F307" l="1"/>
  <c r="G307" s="1"/>
  <c r="I307"/>
  <c r="C308" s="1"/>
  <c r="E308" l="1"/>
  <c r="H308"/>
  <c r="F308" l="1"/>
  <c r="G308" s="1"/>
  <c r="I308"/>
  <c r="C309" s="1"/>
  <c r="E309" l="1"/>
  <c r="H309"/>
  <c r="F309" l="1"/>
  <c r="G309" s="1"/>
  <c r="I309"/>
  <c r="C310" s="1"/>
  <c r="E310" l="1"/>
  <c r="H310"/>
  <c r="F310" l="1"/>
  <c r="G310" s="1"/>
  <c r="I310"/>
  <c r="C311" s="1"/>
  <c r="E311" l="1"/>
  <c r="H311"/>
  <c r="F311" l="1"/>
  <c r="G311" s="1"/>
  <c r="I311"/>
  <c r="C312" s="1"/>
  <c r="E312" l="1"/>
  <c r="H312"/>
  <c r="F312" l="1"/>
  <c r="G312" s="1"/>
  <c r="I312"/>
  <c r="C313" s="1"/>
  <c r="E313" l="1"/>
  <c r="H313"/>
  <c r="F313" l="1"/>
  <c r="G313" s="1"/>
  <c r="I313"/>
  <c r="C314" s="1"/>
  <c r="E314" l="1"/>
  <c r="H314"/>
  <c r="F314" l="1"/>
  <c r="G314" s="1"/>
  <c r="I314"/>
  <c r="C315" s="1"/>
  <c r="E315" l="1"/>
  <c r="H315"/>
  <c r="F315" l="1"/>
  <c r="G315" s="1"/>
  <c r="I315"/>
  <c r="C316" s="1"/>
  <c r="E316" l="1"/>
  <c r="H316"/>
  <c r="F316" l="1"/>
  <c r="G316" s="1"/>
  <c r="I316"/>
  <c r="C317" s="1"/>
  <c r="E317" l="1"/>
  <c r="H317"/>
  <c r="F317" l="1"/>
  <c r="G317" s="1"/>
  <c r="I317"/>
  <c r="C318" s="1"/>
  <c r="E318" l="1"/>
  <c r="H318"/>
  <c r="F318" l="1"/>
  <c r="G318" s="1"/>
  <c r="I318"/>
  <c r="C319" s="1"/>
  <c r="E319" l="1"/>
  <c r="H319"/>
  <c r="F319" l="1"/>
  <c r="G319" s="1"/>
  <c r="I319"/>
  <c r="C320" s="1"/>
  <c r="E320" l="1"/>
  <c r="H320"/>
  <c r="F320" l="1"/>
  <c r="G320" s="1"/>
  <c r="I320"/>
  <c r="C321" s="1"/>
  <c r="E321" l="1"/>
  <c r="H321"/>
  <c r="F321" l="1"/>
  <c r="G321" s="1"/>
  <c r="I321"/>
  <c r="C322" s="1"/>
  <c r="E322" l="1"/>
  <c r="H322"/>
  <c r="F322" l="1"/>
  <c r="G322" s="1"/>
  <c r="I322"/>
  <c r="C323" s="1"/>
  <c r="E323" l="1"/>
  <c r="H323"/>
  <c r="F323" l="1"/>
  <c r="G323" s="1"/>
  <c r="I323"/>
  <c r="C324" s="1"/>
  <c r="E324" l="1"/>
  <c r="H324"/>
  <c r="F324" l="1"/>
  <c r="G324" s="1"/>
  <c r="I324"/>
  <c r="C325" s="1"/>
  <c r="E325" l="1"/>
  <c r="H325"/>
  <c r="F325" l="1"/>
  <c r="G325" s="1"/>
  <c r="I325"/>
  <c r="C326" s="1"/>
  <c r="E326" l="1"/>
  <c r="H326"/>
  <c r="F326" l="1"/>
  <c r="G326" s="1"/>
  <c r="I326"/>
  <c r="C327" s="1"/>
  <c r="E327" l="1"/>
  <c r="H327"/>
  <c r="F327" l="1"/>
  <c r="G327" s="1"/>
  <c r="I327"/>
  <c r="C328" s="1"/>
  <c r="E328" l="1"/>
  <c r="H328"/>
  <c r="F328" l="1"/>
  <c r="G328" s="1"/>
  <c r="I328"/>
  <c r="C329" s="1"/>
  <c r="E329" l="1"/>
  <c r="H329"/>
  <c r="F329" l="1"/>
  <c r="G329" s="1"/>
  <c r="I329"/>
  <c r="C330" s="1"/>
  <c r="E330" l="1"/>
  <c r="H330"/>
  <c r="F330" l="1"/>
  <c r="G330" s="1"/>
  <c r="I330"/>
  <c r="C331" s="1"/>
  <c r="E331" l="1"/>
  <c r="H331"/>
  <c r="F331" l="1"/>
  <c r="G331" s="1"/>
  <c r="I331"/>
  <c r="C332" s="1"/>
  <c r="E332" l="1"/>
  <c r="H332"/>
  <c r="F332" l="1"/>
  <c r="G332" s="1"/>
  <c r="I332"/>
  <c r="C333" s="1"/>
  <c r="E333" l="1"/>
  <c r="H333"/>
  <c r="F333" l="1"/>
  <c r="G333" s="1"/>
  <c r="I333"/>
  <c r="C334" s="1"/>
  <c r="E334" l="1"/>
  <c r="H334"/>
  <c r="F334" l="1"/>
  <c r="G334" s="1"/>
  <c r="I334"/>
  <c r="C335" s="1"/>
  <c r="E335" l="1"/>
  <c r="H335"/>
  <c r="F335" l="1"/>
  <c r="G335" s="1"/>
  <c r="I335"/>
  <c r="C336" s="1"/>
  <c r="E336" l="1"/>
  <c r="H336"/>
  <c r="F336" l="1"/>
  <c r="G336" s="1"/>
  <c r="I336"/>
  <c r="C337" s="1"/>
  <c r="E337" l="1"/>
  <c r="H337"/>
  <c r="F337" l="1"/>
  <c r="G337" s="1"/>
  <c r="I337"/>
  <c r="C338" s="1"/>
  <c r="E338" l="1"/>
  <c r="H338"/>
  <c r="F338" l="1"/>
  <c r="G338" s="1"/>
  <c r="I338"/>
  <c r="C339" s="1"/>
  <c r="E339" l="1"/>
  <c r="H339"/>
  <c r="F339" l="1"/>
  <c r="G339" s="1"/>
  <c r="I339"/>
  <c r="C340" s="1"/>
  <c r="E340" l="1"/>
  <c r="H340"/>
  <c r="F340" l="1"/>
  <c r="G340" s="1"/>
  <c r="I340"/>
  <c r="C341" s="1"/>
  <c r="E341" l="1"/>
  <c r="H341"/>
  <c r="F341" l="1"/>
  <c r="G341" s="1"/>
  <c r="I341"/>
  <c r="C342" s="1"/>
  <c r="E342" l="1"/>
  <c r="H342"/>
  <c r="F342" l="1"/>
  <c r="G342" s="1"/>
  <c r="I342"/>
  <c r="C343" s="1"/>
  <c r="E343" l="1"/>
  <c r="H343"/>
  <c r="F343" l="1"/>
  <c r="G343" s="1"/>
  <c r="I343"/>
  <c r="C344" s="1"/>
  <c r="E344" l="1"/>
  <c r="H344"/>
  <c r="F344" l="1"/>
  <c r="G344" s="1"/>
  <c r="I344"/>
  <c r="C345" s="1"/>
  <c r="E345" l="1"/>
  <c r="H345"/>
  <c r="F345" l="1"/>
  <c r="G345" s="1"/>
  <c r="I345"/>
  <c r="C346" s="1"/>
  <c r="E346" l="1"/>
  <c r="H346"/>
  <c r="F346" l="1"/>
  <c r="G346" s="1"/>
  <c r="I346"/>
  <c r="C347" s="1"/>
  <c r="E347" l="1"/>
  <c r="H347"/>
  <c r="F347" l="1"/>
  <c r="G347" s="1"/>
  <c r="I347"/>
  <c r="C348" s="1"/>
  <c r="E348" l="1"/>
  <c r="H348"/>
  <c r="F348" l="1"/>
  <c r="G348" s="1"/>
  <c r="I348"/>
  <c r="C349" s="1"/>
  <c r="E349" l="1"/>
  <c r="H349"/>
  <c r="F349" l="1"/>
  <c r="G349" s="1"/>
  <c r="I349"/>
  <c r="C350" s="1"/>
  <c r="E350" l="1"/>
  <c r="H350"/>
  <c r="F350" l="1"/>
  <c r="G350" s="1"/>
  <c r="I350"/>
  <c r="C351" s="1"/>
  <c r="E351" l="1"/>
  <c r="H351"/>
  <c r="F351" l="1"/>
  <c r="G351" s="1"/>
  <c r="I351"/>
  <c r="C352" s="1"/>
  <c r="E352" l="1"/>
  <c r="H352"/>
  <c r="F352" l="1"/>
  <c r="G352" s="1"/>
  <c r="I352"/>
  <c r="C353" s="1"/>
  <c r="E353" l="1"/>
  <c r="H353"/>
  <c r="F353" l="1"/>
  <c r="G353" s="1"/>
  <c r="I353"/>
  <c r="C354" s="1"/>
  <c r="E354" l="1"/>
  <c r="H354"/>
  <c r="F354" l="1"/>
  <c r="G354" s="1"/>
  <c r="I354"/>
  <c r="C355" s="1"/>
  <c r="E355" l="1"/>
  <c r="H355"/>
  <c r="F355" l="1"/>
  <c r="G355" s="1"/>
  <c r="I355"/>
  <c r="C356" s="1"/>
  <c r="E356" l="1"/>
  <c r="H356"/>
  <c r="F356" l="1"/>
  <c r="G356" s="1"/>
  <c r="I356"/>
  <c r="C357" s="1"/>
  <c r="E357" l="1"/>
  <c r="H357"/>
  <c r="F357" l="1"/>
  <c r="G357" s="1"/>
  <c r="I357"/>
  <c r="C358" s="1"/>
  <c r="E358" l="1"/>
  <c r="H358"/>
  <c r="F358" l="1"/>
  <c r="G358" s="1"/>
  <c r="I358"/>
  <c r="C359" s="1"/>
  <c r="E359" l="1"/>
  <c r="H359"/>
  <c r="F359" l="1"/>
  <c r="G359" s="1"/>
  <c r="I359"/>
  <c r="C360" s="1"/>
  <c r="E360" l="1"/>
  <c r="H360"/>
  <c r="F360" l="1"/>
  <c r="G360" s="1"/>
  <c r="I360"/>
  <c r="C361" s="1"/>
  <c r="E361" l="1"/>
  <c r="H361"/>
  <c r="F361" l="1"/>
  <c r="G361" s="1"/>
  <c r="I361"/>
  <c r="C362" s="1"/>
  <c r="E362" l="1"/>
  <c r="H362"/>
  <c r="F362" l="1"/>
  <c r="G362" s="1"/>
  <c r="I362"/>
  <c r="C363" s="1"/>
  <c r="E363" l="1"/>
  <c r="H363"/>
  <c r="F363" l="1"/>
  <c r="G363" s="1"/>
  <c r="I363"/>
  <c r="C364" s="1"/>
  <c r="E364" l="1"/>
  <c r="H364"/>
  <c r="F364" l="1"/>
  <c r="G364" s="1"/>
  <c r="I364"/>
  <c r="C365" s="1"/>
  <c r="E365" l="1"/>
  <c r="H365"/>
  <c r="F365" l="1"/>
  <c r="G365" s="1"/>
  <c r="I365"/>
  <c r="C366" s="1"/>
  <c r="E366" l="1"/>
  <c r="H366"/>
  <c r="F366" l="1"/>
  <c r="G366" s="1"/>
  <c r="I366"/>
  <c r="C367" s="1"/>
  <c r="E367" l="1"/>
  <c r="H367"/>
  <c r="F367" l="1"/>
  <c r="G367" s="1"/>
  <c r="I367"/>
  <c r="C368" s="1"/>
  <c r="E368" l="1"/>
  <c r="H368"/>
  <c r="F368" l="1"/>
  <c r="G368" s="1"/>
  <c r="I368"/>
  <c r="C369" s="1"/>
  <c r="E369" l="1"/>
  <c r="H369"/>
  <c r="F369" l="1"/>
  <c r="G369" s="1"/>
  <c r="I369"/>
  <c r="C370" s="1"/>
  <c r="E370" l="1"/>
  <c r="H370"/>
  <c r="F370" l="1"/>
  <c r="G370" s="1"/>
  <c r="I370"/>
  <c r="C371" s="1"/>
  <c r="E371" l="1"/>
  <c r="H371"/>
  <c r="F371" l="1"/>
  <c r="G371" s="1"/>
  <c r="I371"/>
  <c r="C372" s="1"/>
  <c r="E372" l="1"/>
  <c r="H372"/>
  <c r="F372" l="1"/>
  <c r="G372" s="1"/>
  <c r="I372"/>
  <c r="C373" s="1"/>
  <c r="E373" l="1"/>
  <c r="H373"/>
  <c r="F373" l="1"/>
  <c r="G373" s="1"/>
  <c r="I373"/>
  <c r="C374" s="1"/>
  <c r="E374" l="1"/>
  <c r="H374"/>
  <c r="F374" l="1"/>
  <c r="G374" s="1"/>
  <c r="I374"/>
  <c r="C375" s="1"/>
  <c r="E375" l="1"/>
  <c r="H375"/>
  <c r="F375" l="1"/>
  <c r="G375" s="1"/>
  <c r="I375"/>
  <c r="C376" s="1"/>
  <c r="E376" l="1"/>
  <c r="H376"/>
  <c r="F376" l="1"/>
  <c r="G376" s="1"/>
  <c r="I376"/>
  <c r="C377" s="1"/>
  <c r="E377" l="1"/>
  <c r="H377"/>
  <c r="H9"/>
  <c r="H10"/>
  <c r="I377" l="1"/>
  <c r="H8" s="1"/>
  <c r="F377"/>
  <c r="G377" s="1"/>
</calcChain>
</file>

<file path=xl/sharedStrings.xml><?xml version="1.0" encoding="utf-8"?>
<sst xmlns="http://schemas.openxmlformats.org/spreadsheetml/2006/main" count="25" uniqueCount="24">
  <si>
    <t>Annual Interest Rate</t>
  </si>
  <si>
    <t>Loan Period in Years</t>
  </si>
  <si>
    <t>Total Interest</t>
  </si>
  <si>
    <t>Loan Amount</t>
  </si>
  <si>
    <t>Start Date of Loan</t>
  </si>
  <si>
    <t>Enter Values</t>
  </si>
  <si>
    <t>Payment Date</t>
  </si>
  <si>
    <t>Beginning Balance</t>
  </si>
  <si>
    <t>Principal</t>
  </si>
  <si>
    <t>Interest</t>
  </si>
  <si>
    <t>Ending Balance</t>
  </si>
  <si>
    <t>Total Payment</t>
  </si>
  <si>
    <t>Extra Payment</t>
  </si>
  <si>
    <t>Total Early Payments</t>
  </si>
  <si>
    <t>Scheduled Payment</t>
  </si>
  <si>
    <t>Scheduled Number of Payments</t>
  </si>
  <si>
    <t>Actual Number of Payments</t>
  </si>
  <si>
    <t>Optional Extra Payments</t>
  </si>
  <si>
    <t>PmtNo.</t>
  </si>
  <si>
    <t>Lender Name:</t>
  </si>
  <si>
    <t>Loan Summary</t>
  </si>
  <si>
    <t>Number of Payments Per Year</t>
  </si>
  <si>
    <t>Amortization Sheet</t>
  </si>
  <si>
    <t>Sing-A-Song Lenders, Inc.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</si>
</sst>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9" formatCode="0_)"/>
    <numFmt numFmtId="173" formatCode="0.00?%_)"/>
  </numFmts>
  <fonts count="10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b/>
      <sz val="11"/>
      <color indexed="18"/>
      <name val="Arial"/>
      <family val="2"/>
    </font>
    <font>
      <b/>
      <sz val="26"/>
      <color indexed="57"/>
      <name val="Arial"/>
      <family val="2"/>
    </font>
    <font>
      <b/>
      <sz val="12"/>
      <color indexed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</fills>
  <borders count="11">
    <border>
      <left/>
      <right/>
      <top/>
      <bottom/>
      <diagonal/>
    </border>
    <border>
      <left/>
      <right/>
      <top style="thick">
        <color indexed="54"/>
      </top>
      <bottom style="hair">
        <color indexed="16"/>
      </bottom>
      <diagonal/>
    </border>
    <border>
      <left style="hair">
        <color indexed="16"/>
      </left>
      <right/>
      <top/>
      <bottom/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0" xfId="0" applyNumberFormat="1" applyFont="1" applyBorder="1" applyAlignment="1">
      <alignment horizontal="center"/>
    </xf>
    <xf numFmtId="0" fontId="0" fillId="2" borderId="0" xfId="0" applyFont="1" applyFill="1" applyBorder="1"/>
    <xf numFmtId="0" fontId="0" fillId="2" borderId="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0" fontId="2" fillId="2" borderId="0" xfId="0" applyNumberFormat="1" applyFont="1" applyFill="1" applyBorder="1" applyAlignment="1">
      <alignment horizontal="left"/>
    </xf>
    <xf numFmtId="0" fontId="3" fillId="2" borderId="1" xfId="0" applyFont="1" applyFill="1" applyBorder="1" applyAlignment="1" applyProtection="1">
      <alignment horizontal="left" wrapText="1" indent="2"/>
    </xf>
    <xf numFmtId="0" fontId="3" fillId="2" borderId="1" xfId="0" applyFont="1" applyFill="1" applyBorder="1" applyAlignment="1" applyProtection="1">
      <alignment horizontal="left" wrapText="1" indent="3"/>
    </xf>
    <xf numFmtId="0" fontId="0" fillId="2" borderId="0" xfId="0" applyFill="1"/>
    <xf numFmtId="0" fontId="4" fillId="3" borderId="2" xfId="0" applyFont="1" applyFill="1" applyBorder="1" applyAlignment="1">
      <alignment horizontal="left"/>
    </xf>
    <xf numFmtId="0" fontId="4" fillId="3" borderId="0" xfId="0" applyFont="1" applyFill="1" applyBorder="1" applyAlignment="1">
      <alignment horizontal="right"/>
    </xf>
    <xf numFmtId="0" fontId="4" fillId="3" borderId="3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right"/>
    </xf>
    <xf numFmtId="44" fontId="3" fillId="4" borderId="5" xfId="1" applyFont="1" applyFill="1" applyBorder="1" applyAlignment="1">
      <alignment horizontal="right"/>
    </xf>
    <xf numFmtId="169" fontId="3" fillId="4" borderId="6" xfId="0" applyNumberFormat="1" applyFont="1" applyFill="1" applyBorder="1" applyAlignment="1">
      <alignment horizontal="right"/>
    </xf>
    <xf numFmtId="0" fontId="2" fillId="5" borderId="0" xfId="0" applyFont="1" applyFill="1" applyBorder="1" applyAlignment="1">
      <alignment horizontal="right"/>
    </xf>
    <xf numFmtId="14" fontId="2" fillId="5" borderId="0" xfId="0" applyNumberFormat="1" applyFont="1" applyFill="1" applyBorder="1" applyAlignment="1">
      <alignment horizontal="right"/>
    </xf>
    <xf numFmtId="44" fontId="2" fillId="5" borderId="0" xfId="1" applyFont="1" applyFill="1" applyBorder="1" applyAlignment="1">
      <alignment horizontal="right"/>
    </xf>
    <xf numFmtId="39" fontId="2" fillId="5" borderId="0" xfId="1" applyNumberFormat="1" applyFont="1" applyFill="1" applyBorder="1" applyAlignment="1">
      <alignment horizontal="right"/>
    </xf>
    <xf numFmtId="0" fontId="2" fillId="5" borderId="0" xfId="0" applyFont="1" applyFill="1"/>
    <xf numFmtId="0" fontId="2" fillId="5" borderId="0" xfId="0" applyFont="1" applyFill="1" applyBorder="1" applyAlignment="1">
      <alignment horizontal="center"/>
    </xf>
    <xf numFmtId="14" fontId="2" fillId="3" borderId="0" xfId="0" applyNumberFormat="1" applyFont="1" applyFill="1" applyBorder="1" applyAlignment="1" applyProtection="1">
      <alignment horizontal="right"/>
      <protection locked="0"/>
    </xf>
    <xf numFmtId="44" fontId="2" fillId="0" borderId="0" xfId="1" applyFont="1" applyFill="1" applyBorder="1" applyAlignment="1" applyProtection="1">
      <alignment horizontal="right"/>
      <protection locked="0"/>
    </xf>
    <xf numFmtId="43" fontId="2" fillId="0" borderId="0" xfId="1" applyNumberFormat="1" applyFont="1" applyFill="1" applyBorder="1" applyAlignment="1" applyProtection="1">
      <alignment horizontal="right"/>
      <protection locked="0"/>
    </xf>
    <xf numFmtId="0" fontId="2" fillId="0" borderId="0" xfId="0" applyFont="1" applyFill="1"/>
    <xf numFmtId="0" fontId="2" fillId="0" borderId="0" xfId="0" applyFont="1" applyFill="1" applyBorder="1" applyAlignment="1">
      <alignment horizontal="center"/>
    </xf>
    <xf numFmtId="0" fontId="7" fillId="6" borderId="0" xfId="0" applyFont="1" applyFill="1" applyBorder="1" applyAlignment="1" applyProtection="1">
      <alignment horizontal="left" wrapText="1"/>
    </xf>
    <xf numFmtId="0" fontId="7" fillId="6" borderId="7" xfId="0" applyFont="1" applyFill="1" applyBorder="1" applyAlignment="1" applyProtection="1">
      <alignment horizontal="left" wrapText="1" indent="2"/>
    </xf>
    <xf numFmtId="0" fontId="7" fillId="6" borderId="7" xfId="0" applyFont="1" applyFill="1" applyBorder="1" applyAlignment="1" applyProtection="1">
      <alignment horizontal="left" wrapText="1" indent="3"/>
    </xf>
    <xf numFmtId="0" fontId="8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right"/>
    </xf>
    <xf numFmtId="44" fontId="3" fillId="4" borderId="5" xfId="1" applyFont="1" applyFill="1" applyBorder="1" applyAlignment="1" applyProtection="1">
      <alignment horizontal="right"/>
    </xf>
    <xf numFmtId="173" fontId="3" fillId="4" borderId="6" xfId="0" applyNumberFormat="1" applyFont="1" applyFill="1" applyBorder="1" applyAlignment="1" applyProtection="1">
      <alignment horizontal="right"/>
    </xf>
    <xf numFmtId="169" fontId="3" fillId="4" borderId="6" xfId="0" applyNumberFormat="1" applyFont="1" applyFill="1" applyBorder="1" applyAlignment="1" applyProtection="1">
      <alignment horizontal="right"/>
    </xf>
    <xf numFmtId="14" fontId="3" fillId="4" borderId="6" xfId="0" applyNumberFormat="1" applyFont="1" applyFill="1" applyBorder="1" applyAlignment="1" applyProtection="1">
      <alignment horizontal="right"/>
    </xf>
    <xf numFmtId="44" fontId="3" fillId="4" borderId="6" xfId="1" applyFont="1" applyFill="1" applyBorder="1" applyAlignment="1" applyProtection="1">
      <alignment horizontal="right"/>
    </xf>
    <xf numFmtId="0" fontId="9" fillId="2" borderId="8" xfId="0" applyFont="1" applyFill="1" applyBorder="1" applyAlignment="1" applyProtection="1">
      <alignment horizontal="left"/>
      <protection locked="0"/>
    </xf>
    <xf numFmtId="0" fontId="9" fillId="2" borderId="9" xfId="0" applyFont="1" applyFill="1" applyBorder="1" applyAlignment="1" applyProtection="1">
      <alignment horizontal="left"/>
      <protection locked="0"/>
    </xf>
    <xf numFmtId="0" fontId="5" fillId="2" borderId="8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8">
    <dxf>
      <font>
        <condense val="0"/>
        <extend val="0"/>
        <color auto="1"/>
      </font>
      <fill>
        <patternFill patternType="solid">
          <bgColor indexed="9"/>
        </patternFill>
      </fill>
      <border>
        <left/>
        <right/>
        <top/>
        <bottom style="thin">
          <color indexed="22"/>
        </bottom>
      </border>
    </dxf>
    <dxf>
      <font>
        <condense val="0"/>
        <extend val="0"/>
        <color indexed="9"/>
      </font>
      <fill>
        <patternFill patternType="solid">
          <bgColor indexed="9"/>
        </patternFill>
      </fill>
    </dxf>
    <dxf>
      <font>
        <condense val="0"/>
        <extend val="0"/>
        <color auto="1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solid">
          <bgColor indexed="26"/>
        </patternFill>
      </fill>
      <border>
        <left/>
        <right/>
        <top/>
        <bottom style="thin">
          <color indexed="22"/>
        </bottom>
      </border>
    </dxf>
    <dxf>
      <font>
        <condense val="0"/>
        <extend val="0"/>
        <color indexed="9"/>
      </font>
      <fill>
        <patternFill patternType="solid">
          <bgColor indexed="9"/>
        </patternFill>
      </fill>
    </dxf>
    <dxf>
      <font>
        <condense val="0"/>
        <extend val="0"/>
        <color auto="1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solid">
          <bgColor indexed="26"/>
        </patternFill>
      </fill>
      <border>
        <left/>
        <right/>
        <top/>
        <bottom style="thin">
          <color indexed="22"/>
        </bottom>
      </border>
    </dxf>
    <dxf>
      <font>
        <condense val="0"/>
        <extend val="0"/>
        <color indexed="9"/>
      </font>
      <fill>
        <patternFill patternType="solid">
          <bgColor indexed="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K1264"/>
  <sheetViews>
    <sheetView showGridLines="0" tabSelected="1" workbookViewId="0">
      <selection activeCell="E12" sqref="E12"/>
    </sheetView>
  </sheetViews>
  <sheetFormatPr defaultColWidth="9.109375" defaultRowHeight="13.2"/>
  <cols>
    <col min="1" max="1" width="4.6640625" style="1" customWidth="1"/>
    <col min="2" max="2" width="13.33203125" style="1" customWidth="1"/>
    <col min="3" max="3" width="15.44140625" style="1" customWidth="1"/>
    <col min="4" max="4" width="15" style="1" customWidth="1"/>
    <col min="5" max="5" width="13.33203125" style="1" customWidth="1"/>
    <col min="6" max="6" width="16.88671875" style="1" customWidth="1"/>
    <col min="7" max="7" width="13" style="1" customWidth="1"/>
    <col min="8" max="8" width="13.5546875" style="1" customWidth="1"/>
    <col min="9" max="9" width="15.44140625" style="1" customWidth="1"/>
    <col min="10" max="10" width="6.109375" style="1" customWidth="1"/>
    <col min="11" max="11" width="9.109375" style="2"/>
    <col min="12" max="12" width="15.33203125" style="2" customWidth="1"/>
    <col min="13" max="16384" width="9.109375" style="2"/>
  </cols>
  <sheetData>
    <row r="1" spans="1:10" ht="31.5" customHeight="1">
      <c r="A1" s="36" t="s">
        <v>22</v>
      </c>
      <c r="B1" s="10"/>
      <c r="C1" s="10"/>
      <c r="D1" s="10"/>
      <c r="E1" s="10"/>
      <c r="F1" s="10"/>
      <c r="G1" s="10"/>
      <c r="H1" s="10"/>
      <c r="I1" s="10"/>
    </row>
    <row r="2" spans="1:10" ht="12.75" customHeight="1" thickBot="1">
      <c r="A2" s="7"/>
      <c r="B2" s="7"/>
      <c r="C2" s="7"/>
      <c r="D2" s="7"/>
      <c r="E2" s="7"/>
      <c r="F2" s="7"/>
      <c r="G2" s="7"/>
      <c r="H2" s="7"/>
      <c r="I2" s="7"/>
    </row>
    <row r="3" spans="1:10" ht="3" customHeight="1" thickTop="1">
      <c r="A3" s="8"/>
      <c r="B3" s="8"/>
      <c r="C3" s="8"/>
      <c r="D3" s="8"/>
      <c r="E3" s="8"/>
      <c r="F3" s="8"/>
      <c r="G3" s="8"/>
      <c r="H3" s="8"/>
      <c r="I3" s="8"/>
    </row>
    <row r="4" spans="1:10" ht="6.75" customHeight="1">
      <c r="A4" s="9"/>
      <c r="B4" s="9"/>
      <c r="C4" s="9"/>
      <c r="D4" s="9"/>
      <c r="E4" s="9"/>
      <c r="F4" s="9"/>
      <c r="G4" s="9"/>
      <c r="H4" s="9"/>
      <c r="I4" s="9"/>
    </row>
    <row r="5" spans="1:10" ht="14.25" customHeight="1">
      <c r="A5" s="7"/>
      <c r="B5" s="45" t="s">
        <v>5</v>
      </c>
      <c r="C5" s="46"/>
      <c r="D5" s="47"/>
      <c r="E5" s="10"/>
      <c r="F5" s="45" t="s">
        <v>20</v>
      </c>
      <c r="G5" s="46"/>
      <c r="H5" s="47"/>
      <c r="I5" s="10"/>
      <c r="J5" s="3"/>
    </row>
    <row r="6" spans="1:10">
      <c r="A6" s="11"/>
      <c r="B6" s="16"/>
      <c r="C6" s="17" t="s">
        <v>3</v>
      </c>
      <c r="D6" s="38">
        <v>130000</v>
      </c>
      <c r="E6" s="10"/>
      <c r="F6" s="16"/>
      <c r="G6" s="17" t="s">
        <v>14</v>
      </c>
      <c r="H6" s="20">
        <f>IF(Values_Entered,-PMT(Interest_Rate/Num_Pmt_Per_Year,Loan_Years*Num_Pmt_Per_Year,Loan_Amount),"")</f>
        <v>1410.8416134862475</v>
      </c>
      <c r="I6" s="10"/>
      <c r="J6" s="3"/>
    </row>
    <row r="7" spans="1:10">
      <c r="A7" s="11"/>
      <c r="B7" s="16"/>
      <c r="C7" s="17" t="s">
        <v>0</v>
      </c>
      <c r="D7" s="39">
        <v>5.5E-2</v>
      </c>
      <c r="E7" s="10"/>
      <c r="F7" s="16"/>
      <c r="G7" s="17" t="s">
        <v>15</v>
      </c>
      <c r="H7" s="21">
        <f>IF(Values_Entered,Loan_Years*Num_Pmt_Per_Year,"")</f>
        <v>120</v>
      </c>
      <c r="I7" s="12"/>
      <c r="J7" s="3"/>
    </row>
    <row r="8" spans="1:10">
      <c r="A8" s="11"/>
      <c r="B8" s="16"/>
      <c r="C8" s="17" t="s">
        <v>1</v>
      </c>
      <c r="D8" s="40">
        <v>10</v>
      </c>
      <c r="E8" s="10"/>
      <c r="F8" s="16"/>
      <c r="G8" s="17" t="s">
        <v>16</v>
      </c>
      <c r="H8" s="21">
        <f>IF(Values_Entered,Number_of_Payments,"")</f>
        <v>120</v>
      </c>
      <c r="I8" s="12"/>
      <c r="J8" s="3"/>
    </row>
    <row r="9" spans="1:10">
      <c r="A9" s="11"/>
      <c r="B9" s="16"/>
      <c r="C9" s="17" t="s">
        <v>21</v>
      </c>
      <c r="D9" s="40">
        <v>12</v>
      </c>
      <c r="E9" s="10"/>
      <c r="F9" s="16"/>
      <c r="G9" s="17" t="s">
        <v>13</v>
      </c>
      <c r="H9" s="20">
        <f>IF(Values_Entered,SUMIF(Beg_Bal,"&gt;0",Extra_Pay),"")</f>
        <v>0</v>
      </c>
      <c r="I9" s="12"/>
      <c r="J9" s="3"/>
    </row>
    <row r="10" spans="1:10">
      <c r="A10" s="11"/>
      <c r="B10" s="16"/>
      <c r="C10" s="17" t="s">
        <v>4</v>
      </c>
      <c r="D10" s="41">
        <v>37622</v>
      </c>
      <c r="E10" s="10"/>
      <c r="F10" s="18"/>
      <c r="G10" s="19" t="s">
        <v>2</v>
      </c>
      <c r="H10" s="20">
        <f>IF(Values_Entered,SUMIF(Beg_Bal,"&gt;0",Int),"")</f>
        <v>39300.993618350105</v>
      </c>
      <c r="I10" s="12"/>
      <c r="J10" s="3"/>
    </row>
    <row r="11" spans="1:10">
      <c r="A11" s="11"/>
      <c r="B11" s="18"/>
      <c r="C11" s="19" t="s">
        <v>17</v>
      </c>
      <c r="D11" s="42"/>
      <c r="E11" s="10"/>
      <c r="F11" s="7"/>
      <c r="G11" s="7"/>
      <c r="H11" s="7"/>
      <c r="I11" s="12"/>
      <c r="J11" s="3"/>
    </row>
    <row r="12" spans="1:10">
      <c r="A12" s="7"/>
      <c r="B12" s="7"/>
      <c r="C12" s="7"/>
      <c r="D12" s="7"/>
      <c r="E12" s="7"/>
      <c r="F12" s="7"/>
      <c r="G12" s="7"/>
      <c r="H12" s="7"/>
      <c r="I12" s="7"/>
      <c r="J12" s="3"/>
    </row>
    <row r="13" spans="1:10" ht="15.6">
      <c r="A13" s="7"/>
      <c r="B13" s="37" t="s">
        <v>19</v>
      </c>
      <c r="C13" s="43" t="s">
        <v>23</v>
      </c>
      <c r="D13" s="44"/>
      <c r="E13" s="15"/>
      <c r="F13" s="7"/>
      <c r="G13" s="7"/>
      <c r="H13" s="7"/>
      <c r="I13" s="7"/>
      <c r="J13" s="3"/>
    </row>
    <row r="14" spans="1:10" ht="13.8" thickBot="1">
      <c r="A14" s="7"/>
      <c r="B14" s="7"/>
      <c r="C14" s="7"/>
      <c r="D14" s="7"/>
      <c r="E14" s="7"/>
      <c r="F14" s="7"/>
      <c r="G14" s="7"/>
      <c r="H14" s="7"/>
      <c r="I14" s="7"/>
      <c r="J14" s="3"/>
    </row>
    <row r="15" spans="1:10" ht="3" customHeight="1" thickTop="1">
      <c r="A15" s="8"/>
      <c r="B15" s="8"/>
      <c r="C15" s="8"/>
      <c r="D15" s="8"/>
      <c r="E15" s="8"/>
      <c r="F15" s="8"/>
      <c r="G15" s="8"/>
      <c r="H15" s="8"/>
      <c r="I15" s="8"/>
      <c r="J15" s="3"/>
    </row>
    <row r="16" spans="1:10" s="5" customFormat="1" ht="48.75" customHeight="1" thickBot="1">
      <c r="A16" s="33" t="s">
        <v>18</v>
      </c>
      <c r="B16" s="34" t="s">
        <v>6</v>
      </c>
      <c r="C16" s="34" t="s">
        <v>7</v>
      </c>
      <c r="D16" s="34" t="s">
        <v>14</v>
      </c>
      <c r="E16" s="34" t="s">
        <v>12</v>
      </c>
      <c r="F16" s="34" t="s">
        <v>11</v>
      </c>
      <c r="G16" s="34" t="s">
        <v>8</v>
      </c>
      <c r="H16" s="34" t="s">
        <v>9</v>
      </c>
      <c r="I16" s="35" t="s">
        <v>10</v>
      </c>
      <c r="J16" s="4"/>
    </row>
    <row r="17" spans="1:11" s="5" customFormat="1" ht="3" customHeight="1" thickTop="1">
      <c r="A17" s="8"/>
      <c r="B17" s="13"/>
      <c r="C17" s="13"/>
      <c r="D17" s="13"/>
      <c r="E17" s="13"/>
      <c r="F17" s="13"/>
      <c r="G17" s="13"/>
      <c r="H17" s="13"/>
      <c r="I17" s="14"/>
      <c r="J17" s="4"/>
    </row>
    <row r="18" spans="1:11" s="5" customFormat="1">
      <c r="A18" s="22">
        <f>IF(Values_Entered,1,"")</f>
        <v>1</v>
      </c>
      <c r="B18" s="28">
        <f t="shared" ref="B18:B81" si="0">IF(Pay_Num&lt;&gt;"",DATE(YEAR(Loan_Start),MONTH(Loan_Start)+(Pay_Num)*12/Num_Pmt_Per_Year,DAY(Loan_Start)),"")</f>
        <v>37653</v>
      </c>
      <c r="C18" s="24">
        <f>IF(Values_Entered,Loan_Amount,"")</f>
        <v>130000</v>
      </c>
      <c r="D18" s="24">
        <f>IF(Pay_Num&lt;&gt;"",Scheduled_Monthly_Payment,"")</f>
        <v>1410.8416134862475</v>
      </c>
      <c r="E18" s="29">
        <f t="shared" ref="E18:E81" si="1">IF(AND(Pay_Num&lt;&gt;"",Sched_Pay+Scheduled_Extra_Payments&lt;Beg_Bal),Scheduled_Extra_Payments,IF(AND(Pay_Num&lt;&gt;"",Beg_Bal-Sched_Pay&gt;0),Beg_Bal-Sched_Pay,IF(Pay_Num&lt;&gt;"",0,"")))</f>
        <v>0</v>
      </c>
      <c r="F18" s="24">
        <f t="shared" ref="F18:F81" si="2">IF(AND(Pay_Num&lt;&gt;"",Sched_Pay+Extra_Pay&lt;Beg_Bal),Sched_Pay+Extra_Pay,IF(Pay_Num&lt;&gt;"",Beg_Bal,""))</f>
        <v>1410.8416134862475</v>
      </c>
      <c r="G18" s="24">
        <f>IF(Pay_Num&lt;&gt;"",Total_Pay-Int,"")</f>
        <v>815.00828015291415</v>
      </c>
      <c r="H18" s="24">
        <f>IF(Pay_Num&lt;&gt;"",Beg_Bal*(Interest_Rate/Num_Pmt_Per_Year),"")</f>
        <v>595.83333333333337</v>
      </c>
      <c r="I18" s="24">
        <f t="shared" ref="I18:I81" si="3">IF(AND(Pay_Num&lt;&gt;"",Sched_Pay+Extra_Pay&lt;Beg_Bal),Beg_Bal-Princ,IF(Pay_Num&lt;&gt;"",0,""))</f>
        <v>129184.99171984708</v>
      </c>
    </row>
    <row r="19" spans="1:11" s="5" customFormat="1" ht="12.75" customHeight="1">
      <c r="A19" s="22">
        <f t="shared" ref="A19:A82" si="4">IF(Values_Entered,A18+1,"")</f>
        <v>2</v>
      </c>
      <c r="B19" s="23">
        <f t="shared" si="0"/>
        <v>37681</v>
      </c>
      <c r="C19" s="25">
        <f>IF(Pay_Num&lt;&gt;"",I18,"")</f>
        <v>129184.99171984708</v>
      </c>
      <c r="D19" s="25">
        <f>IF(Pay_Num&lt;&gt;"",Scheduled_Monthly_Payment,"")</f>
        <v>1410.8416134862475</v>
      </c>
      <c r="E19" s="30">
        <f t="shared" si="1"/>
        <v>0</v>
      </c>
      <c r="F19" s="25">
        <f t="shared" si="2"/>
        <v>1410.8416134862475</v>
      </c>
      <c r="G19" s="25">
        <f t="shared" ref="G19:G82" si="5">IF(Pay_Num&lt;&gt;"",Total_Pay-Int,"")</f>
        <v>818.74373477028178</v>
      </c>
      <c r="H19" s="25">
        <f t="shared" ref="H19:H82" si="6">IF(Pay_Num&lt;&gt;"",Beg_Bal*Interest_Rate/Num_Pmt_Per_Year,"")</f>
        <v>592.09787871596575</v>
      </c>
      <c r="I19" s="25">
        <f t="shared" si="3"/>
        <v>128366.2479850768</v>
      </c>
    </row>
    <row r="20" spans="1:11" s="5" customFormat="1" ht="12.75" customHeight="1">
      <c r="A20" s="22">
        <f t="shared" si="4"/>
        <v>3</v>
      </c>
      <c r="B20" s="23">
        <f t="shared" si="0"/>
        <v>37712</v>
      </c>
      <c r="C20" s="25">
        <f t="shared" ref="C20:C83" si="7">IF(Pay_Num&lt;&gt;"",I19,"")</f>
        <v>128366.2479850768</v>
      </c>
      <c r="D20" s="25">
        <f t="shared" ref="D20:D83" si="8">IF(Pay_Num&lt;&gt;"",Scheduled_Monthly_Payment,"")</f>
        <v>1410.8416134862475</v>
      </c>
      <c r="E20" s="30">
        <f t="shared" si="1"/>
        <v>0</v>
      </c>
      <c r="F20" s="25">
        <f t="shared" si="2"/>
        <v>1410.8416134862475</v>
      </c>
      <c r="G20" s="25">
        <f t="shared" si="5"/>
        <v>822.49631022131223</v>
      </c>
      <c r="H20" s="25">
        <f t="shared" si="6"/>
        <v>588.3453032649353</v>
      </c>
      <c r="I20" s="25">
        <f t="shared" si="3"/>
        <v>127543.75167485549</v>
      </c>
    </row>
    <row r="21" spans="1:11" s="5" customFormat="1">
      <c r="A21" s="22">
        <f t="shared" si="4"/>
        <v>4</v>
      </c>
      <c r="B21" s="23">
        <f t="shared" si="0"/>
        <v>37742</v>
      </c>
      <c r="C21" s="25">
        <f t="shared" si="7"/>
        <v>127543.75167485549</v>
      </c>
      <c r="D21" s="25">
        <f t="shared" si="8"/>
        <v>1410.8416134862475</v>
      </c>
      <c r="E21" s="30">
        <f t="shared" si="1"/>
        <v>0</v>
      </c>
      <c r="F21" s="25">
        <f t="shared" si="2"/>
        <v>1410.8416134862475</v>
      </c>
      <c r="G21" s="25">
        <f t="shared" si="5"/>
        <v>826.26608497649318</v>
      </c>
      <c r="H21" s="25">
        <f t="shared" si="6"/>
        <v>584.57552850975435</v>
      </c>
      <c r="I21" s="25">
        <f t="shared" si="3"/>
        <v>126717.485589879</v>
      </c>
    </row>
    <row r="22" spans="1:11" s="5" customFormat="1">
      <c r="A22" s="22">
        <f t="shared" si="4"/>
        <v>5</v>
      </c>
      <c r="B22" s="23">
        <f t="shared" si="0"/>
        <v>37773</v>
      </c>
      <c r="C22" s="25">
        <f t="shared" si="7"/>
        <v>126717.485589879</v>
      </c>
      <c r="D22" s="25">
        <f t="shared" si="8"/>
        <v>1410.8416134862475</v>
      </c>
      <c r="E22" s="30">
        <f t="shared" si="1"/>
        <v>0</v>
      </c>
      <c r="F22" s="25">
        <f t="shared" si="2"/>
        <v>1410.8416134862475</v>
      </c>
      <c r="G22" s="25">
        <f t="shared" si="5"/>
        <v>830.05313786596878</v>
      </c>
      <c r="H22" s="25">
        <f t="shared" si="6"/>
        <v>580.78847562027875</v>
      </c>
      <c r="I22" s="25">
        <f t="shared" si="3"/>
        <v>125887.43245201303</v>
      </c>
    </row>
    <row r="23" spans="1:11">
      <c r="A23" s="22">
        <f t="shared" si="4"/>
        <v>6</v>
      </c>
      <c r="B23" s="23">
        <f t="shared" si="0"/>
        <v>37803</v>
      </c>
      <c r="C23" s="25">
        <f>IF(Pay_Num&lt;&gt;"",I22,"")</f>
        <v>125887.43245201303</v>
      </c>
      <c r="D23" s="25">
        <f t="shared" si="8"/>
        <v>1410.8416134862475</v>
      </c>
      <c r="E23" s="30">
        <f t="shared" si="1"/>
        <v>0</v>
      </c>
      <c r="F23" s="25">
        <f t="shared" si="2"/>
        <v>1410.8416134862475</v>
      </c>
      <c r="G23" s="25">
        <f t="shared" si="5"/>
        <v>833.85754808118782</v>
      </c>
      <c r="H23" s="25">
        <f t="shared" si="6"/>
        <v>576.98406540505971</v>
      </c>
      <c r="I23" s="25">
        <f t="shared" si="3"/>
        <v>125053.57490393185</v>
      </c>
      <c r="J23" s="5"/>
      <c r="K23" s="5"/>
    </row>
    <row r="24" spans="1:11">
      <c r="A24" s="22">
        <f t="shared" si="4"/>
        <v>7</v>
      </c>
      <c r="B24" s="23">
        <f t="shared" si="0"/>
        <v>37834</v>
      </c>
      <c r="C24" s="25">
        <f t="shared" si="7"/>
        <v>125053.57490393185</v>
      </c>
      <c r="D24" s="25">
        <f t="shared" si="8"/>
        <v>1410.8416134862475</v>
      </c>
      <c r="E24" s="30">
        <f t="shared" si="1"/>
        <v>0</v>
      </c>
      <c r="F24" s="25">
        <f t="shared" si="2"/>
        <v>1410.8416134862475</v>
      </c>
      <c r="G24" s="25">
        <f t="shared" si="5"/>
        <v>837.67939517655986</v>
      </c>
      <c r="H24" s="25">
        <f t="shared" si="6"/>
        <v>573.16221830968766</v>
      </c>
      <c r="I24" s="25">
        <f t="shared" si="3"/>
        <v>124215.89550875529</v>
      </c>
      <c r="J24" s="5"/>
      <c r="K24" s="5"/>
    </row>
    <row r="25" spans="1:11">
      <c r="A25" s="22">
        <f t="shared" si="4"/>
        <v>8</v>
      </c>
      <c r="B25" s="23">
        <f t="shared" si="0"/>
        <v>37865</v>
      </c>
      <c r="C25" s="25">
        <f>IF(Pay_Num&lt;&gt;"",I24,"")</f>
        <v>124215.89550875529</v>
      </c>
      <c r="D25" s="25">
        <f t="shared" si="8"/>
        <v>1410.8416134862475</v>
      </c>
      <c r="E25" s="30">
        <f t="shared" si="1"/>
        <v>0</v>
      </c>
      <c r="F25" s="25">
        <f t="shared" si="2"/>
        <v>1410.8416134862475</v>
      </c>
      <c r="G25" s="25">
        <f t="shared" si="5"/>
        <v>841.51875907111912</v>
      </c>
      <c r="H25" s="25">
        <f t="shared" si="6"/>
        <v>569.3228544151284</v>
      </c>
      <c r="I25" s="25">
        <f t="shared" si="3"/>
        <v>123374.37674968418</v>
      </c>
      <c r="J25" s="5"/>
      <c r="K25" s="5"/>
    </row>
    <row r="26" spans="1:11">
      <c r="A26" s="22">
        <f t="shared" si="4"/>
        <v>9</v>
      </c>
      <c r="B26" s="23">
        <f t="shared" si="0"/>
        <v>37895</v>
      </c>
      <c r="C26" s="25">
        <f t="shared" si="7"/>
        <v>123374.37674968418</v>
      </c>
      <c r="D26" s="25">
        <f t="shared" si="8"/>
        <v>1410.8416134862475</v>
      </c>
      <c r="E26" s="30">
        <f t="shared" si="1"/>
        <v>0</v>
      </c>
      <c r="F26" s="25">
        <f t="shared" si="2"/>
        <v>1410.8416134862475</v>
      </c>
      <c r="G26" s="25">
        <f t="shared" si="5"/>
        <v>845.37572005019501</v>
      </c>
      <c r="H26" s="25">
        <f t="shared" si="6"/>
        <v>565.46589343605251</v>
      </c>
      <c r="I26" s="25">
        <f t="shared" si="3"/>
        <v>122529.00102963398</v>
      </c>
      <c r="J26" s="5"/>
      <c r="K26" s="5"/>
    </row>
    <row r="27" spans="1:11">
      <c r="A27" s="22">
        <f t="shared" si="4"/>
        <v>10</v>
      </c>
      <c r="B27" s="23">
        <f t="shared" si="0"/>
        <v>37926</v>
      </c>
      <c r="C27" s="25">
        <f t="shared" si="7"/>
        <v>122529.00102963398</v>
      </c>
      <c r="D27" s="25">
        <f t="shared" si="8"/>
        <v>1410.8416134862475</v>
      </c>
      <c r="E27" s="30">
        <f t="shared" si="1"/>
        <v>0</v>
      </c>
      <c r="F27" s="25">
        <f t="shared" si="2"/>
        <v>1410.8416134862475</v>
      </c>
      <c r="G27" s="25">
        <f t="shared" si="5"/>
        <v>849.25035876709183</v>
      </c>
      <c r="H27" s="25">
        <f t="shared" si="6"/>
        <v>561.5912547191557</v>
      </c>
      <c r="I27" s="25">
        <f t="shared" si="3"/>
        <v>121679.75067086688</v>
      </c>
      <c r="J27" s="5"/>
      <c r="K27" s="5"/>
    </row>
    <row r="28" spans="1:11">
      <c r="A28" s="22">
        <f t="shared" si="4"/>
        <v>11</v>
      </c>
      <c r="B28" s="23">
        <f t="shared" si="0"/>
        <v>37956</v>
      </c>
      <c r="C28" s="25">
        <f t="shared" si="7"/>
        <v>121679.75067086688</v>
      </c>
      <c r="D28" s="25">
        <f t="shared" si="8"/>
        <v>1410.8416134862475</v>
      </c>
      <c r="E28" s="30">
        <f t="shared" si="1"/>
        <v>0</v>
      </c>
      <c r="F28" s="25">
        <f t="shared" si="2"/>
        <v>1410.8416134862475</v>
      </c>
      <c r="G28" s="25">
        <f t="shared" si="5"/>
        <v>853.14275624477432</v>
      </c>
      <c r="H28" s="25">
        <f t="shared" si="6"/>
        <v>557.69885724147321</v>
      </c>
      <c r="I28" s="25">
        <f t="shared" si="3"/>
        <v>120826.6079146221</v>
      </c>
      <c r="J28" s="5"/>
      <c r="K28" s="5"/>
    </row>
    <row r="29" spans="1:11">
      <c r="A29" s="22">
        <f t="shared" si="4"/>
        <v>12</v>
      </c>
      <c r="B29" s="23">
        <f t="shared" si="0"/>
        <v>37987</v>
      </c>
      <c r="C29" s="25">
        <f t="shared" si="7"/>
        <v>120826.6079146221</v>
      </c>
      <c r="D29" s="25">
        <f t="shared" si="8"/>
        <v>1410.8416134862475</v>
      </c>
      <c r="E29" s="30">
        <f t="shared" si="1"/>
        <v>0</v>
      </c>
      <c r="F29" s="25">
        <f t="shared" si="2"/>
        <v>1410.8416134862475</v>
      </c>
      <c r="G29" s="25">
        <f t="shared" si="5"/>
        <v>857.05299387756293</v>
      </c>
      <c r="H29" s="25">
        <f t="shared" si="6"/>
        <v>553.7886196086846</v>
      </c>
      <c r="I29" s="25">
        <f t="shared" si="3"/>
        <v>119969.55492074454</v>
      </c>
      <c r="J29" s="5"/>
      <c r="K29" s="5"/>
    </row>
    <row r="30" spans="1:11">
      <c r="A30" s="22">
        <f t="shared" si="4"/>
        <v>13</v>
      </c>
      <c r="B30" s="23">
        <f t="shared" si="0"/>
        <v>38018</v>
      </c>
      <c r="C30" s="25">
        <f t="shared" si="7"/>
        <v>119969.55492074454</v>
      </c>
      <c r="D30" s="25">
        <f t="shared" si="8"/>
        <v>1410.8416134862475</v>
      </c>
      <c r="E30" s="30">
        <f t="shared" si="1"/>
        <v>0</v>
      </c>
      <c r="F30" s="25">
        <f t="shared" si="2"/>
        <v>1410.8416134862475</v>
      </c>
      <c r="G30" s="25">
        <f t="shared" si="5"/>
        <v>860.98115343283496</v>
      </c>
      <c r="H30" s="25">
        <f t="shared" si="6"/>
        <v>549.86046005341257</v>
      </c>
      <c r="I30" s="25">
        <f t="shared" si="3"/>
        <v>119108.57376731171</v>
      </c>
      <c r="J30" s="5"/>
      <c r="K30" s="5"/>
    </row>
    <row r="31" spans="1:11">
      <c r="A31" s="22">
        <f t="shared" si="4"/>
        <v>14</v>
      </c>
      <c r="B31" s="23">
        <f t="shared" si="0"/>
        <v>38047</v>
      </c>
      <c r="C31" s="25">
        <f t="shared" si="7"/>
        <v>119108.57376731171</v>
      </c>
      <c r="D31" s="25">
        <f t="shared" si="8"/>
        <v>1410.8416134862475</v>
      </c>
      <c r="E31" s="30">
        <f t="shared" si="1"/>
        <v>0</v>
      </c>
      <c r="F31" s="25">
        <f t="shared" si="2"/>
        <v>1410.8416134862475</v>
      </c>
      <c r="G31" s="25">
        <f t="shared" si="5"/>
        <v>864.92731705273548</v>
      </c>
      <c r="H31" s="25">
        <f t="shared" si="6"/>
        <v>545.91429643351205</v>
      </c>
      <c r="I31" s="25">
        <f t="shared" si="3"/>
        <v>118243.64645025898</v>
      </c>
      <c r="J31" s="5"/>
      <c r="K31" s="5"/>
    </row>
    <row r="32" spans="1:11">
      <c r="A32" s="22">
        <f t="shared" si="4"/>
        <v>15</v>
      </c>
      <c r="B32" s="23">
        <f t="shared" si="0"/>
        <v>38078</v>
      </c>
      <c r="C32" s="25">
        <f t="shared" si="7"/>
        <v>118243.64645025898</v>
      </c>
      <c r="D32" s="25">
        <f t="shared" si="8"/>
        <v>1410.8416134862475</v>
      </c>
      <c r="E32" s="30">
        <f t="shared" si="1"/>
        <v>0</v>
      </c>
      <c r="F32" s="25">
        <f t="shared" si="2"/>
        <v>1410.8416134862475</v>
      </c>
      <c r="G32" s="25">
        <f t="shared" si="5"/>
        <v>868.89156725589385</v>
      </c>
      <c r="H32" s="25">
        <f t="shared" si="6"/>
        <v>541.95004623035368</v>
      </c>
      <c r="I32" s="25">
        <f t="shared" si="3"/>
        <v>117374.75488300309</v>
      </c>
      <c r="J32" s="5"/>
      <c r="K32" s="5"/>
    </row>
    <row r="33" spans="1:11">
      <c r="A33" s="22">
        <f t="shared" si="4"/>
        <v>16</v>
      </c>
      <c r="B33" s="23">
        <f t="shared" si="0"/>
        <v>38108</v>
      </c>
      <c r="C33" s="25">
        <f t="shared" si="7"/>
        <v>117374.75488300309</v>
      </c>
      <c r="D33" s="25">
        <f t="shared" si="8"/>
        <v>1410.8416134862475</v>
      </c>
      <c r="E33" s="30">
        <f t="shared" si="1"/>
        <v>0</v>
      </c>
      <c r="F33" s="25">
        <f t="shared" si="2"/>
        <v>1410.8416134862475</v>
      </c>
      <c r="G33" s="25">
        <f t="shared" si="5"/>
        <v>872.87398693915009</v>
      </c>
      <c r="H33" s="25">
        <f t="shared" si="6"/>
        <v>537.96762654709744</v>
      </c>
      <c r="I33" s="25">
        <f t="shared" si="3"/>
        <v>116501.88089606394</v>
      </c>
      <c r="J33" s="5"/>
      <c r="K33" s="5"/>
    </row>
    <row r="34" spans="1:11">
      <c r="A34" s="22">
        <f t="shared" si="4"/>
        <v>17</v>
      </c>
      <c r="B34" s="23">
        <f t="shared" si="0"/>
        <v>38139</v>
      </c>
      <c r="C34" s="25">
        <f t="shared" si="7"/>
        <v>116501.88089606394</v>
      </c>
      <c r="D34" s="25">
        <f t="shared" si="8"/>
        <v>1410.8416134862475</v>
      </c>
      <c r="E34" s="30">
        <f t="shared" si="1"/>
        <v>0</v>
      </c>
      <c r="F34" s="25">
        <f t="shared" si="2"/>
        <v>1410.8416134862475</v>
      </c>
      <c r="G34" s="25">
        <f t="shared" si="5"/>
        <v>876.87465937928778</v>
      </c>
      <c r="H34" s="25">
        <f t="shared" si="6"/>
        <v>533.96695410695975</v>
      </c>
      <c r="I34" s="25">
        <f t="shared" si="3"/>
        <v>115625.00623668465</v>
      </c>
      <c r="J34" s="5"/>
      <c r="K34" s="5"/>
    </row>
    <row r="35" spans="1:11">
      <c r="A35" s="22">
        <f t="shared" si="4"/>
        <v>18</v>
      </c>
      <c r="B35" s="23">
        <f t="shared" si="0"/>
        <v>38169</v>
      </c>
      <c r="C35" s="25">
        <f t="shared" si="7"/>
        <v>115625.00623668465</v>
      </c>
      <c r="D35" s="25">
        <f t="shared" si="8"/>
        <v>1410.8416134862475</v>
      </c>
      <c r="E35" s="30">
        <f t="shared" si="1"/>
        <v>0</v>
      </c>
      <c r="F35" s="25">
        <f t="shared" si="2"/>
        <v>1410.8416134862475</v>
      </c>
      <c r="G35" s="25">
        <f t="shared" si="5"/>
        <v>880.89366823477621</v>
      </c>
      <c r="H35" s="25">
        <f t="shared" si="6"/>
        <v>529.94794525147131</v>
      </c>
      <c r="I35" s="25">
        <f t="shared" si="3"/>
        <v>114744.11256844988</v>
      </c>
      <c r="J35" s="5"/>
      <c r="K35" s="5"/>
    </row>
    <row r="36" spans="1:11">
      <c r="A36" s="22">
        <f t="shared" si="4"/>
        <v>19</v>
      </c>
      <c r="B36" s="23">
        <f t="shared" si="0"/>
        <v>38200</v>
      </c>
      <c r="C36" s="25">
        <f t="shared" si="7"/>
        <v>114744.11256844988</v>
      </c>
      <c r="D36" s="25">
        <f t="shared" si="8"/>
        <v>1410.8416134862475</v>
      </c>
      <c r="E36" s="30">
        <f t="shared" si="1"/>
        <v>0</v>
      </c>
      <c r="F36" s="25">
        <f t="shared" si="2"/>
        <v>1410.8416134862475</v>
      </c>
      <c r="G36" s="25">
        <f t="shared" si="5"/>
        <v>884.9310975475189</v>
      </c>
      <c r="H36" s="25">
        <f t="shared" si="6"/>
        <v>525.91051593872862</v>
      </c>
      <c r="I36" s="25">
        <f t="shared" si="3"/>
        <v>113859.18147090236</v>
      </c>
      <c r="J36" s="5"/>
      <c r="K36" s="5"/>
    </row>
    <row r="37" spans="1:11">
      <c r="A37" s="22">
        <f t="shared" si="4"/>
        <v>20</v>
      </c>
      <c r="B37" s="23">
        <f t="shared" si="0"/>
        <v>38231</v>
      </c>
      <c r="C37" s="25">
        <f t="shared" si="7"/>
        <v>113859.18147090236</v>
      </c>
      <c r="D37" s="25">
        <f t="shared" si="8"/>
        <v>1410.8416134862475</v>
      </c>
      <c r="E37" s="30">
        <f t="shared" si="1"/>
        <v>0</v>
      </c>
      <c r="F37" s="25">
        <f t="shared" si="2"/>
        <v>1410.8416134862475</v>
      </c>
      <c r="G37" s="25">
        <f t="shared" si="5"/>
        <v>888.98703174461173</v>
      </c>
      <c r="H37" s="25">
        <f t="shared" si="6"/>
        <v>521.8545817416358</v>
      </c>
      <c r="I37" s="25">
        <f t="shared" si="3"/>
        <v>112970.19443915774</v>
      </c>
      <c r="J37" s="5"/>
      <c r="K37" s="5"/>
    </row>
    <row r="38" spans="1:11">
      <c r="A38" s="22">
        <f t="shared" si="4"/>
        <v>21</v>
      </c>
      <c r="B38" s="23">
        <f t="shared" si="0"/>
        <v>38261</v>
      </c>
      <c r="C38" s="25">
        <f t="shared" si="7"/>
        <v>112970.19443915774</v>
      </c>
      <c r="D38" s="25">
        <f t="shared" si="8"/>
        <v>1410.8416134862475</v>
      </c>
      <c r="E38" s="30">
        <f t="shared" si="1"/>
        <v>0</v>
      </c>
      <c r="F38" s="25">
        <f t="shared" si="2"/>
        <v>1410.8416134862475</v>
      </c>
      <c r="G38" s="25">
        <f t="shared" si="5"/>
        <v>893.06155564010794</v>
      </c>
      <c r="H38" s="25">
        <f t="shared" si="6"/>
        <v>517.78005784613958</v>
      </c>
      <c r="I38" s="25">
        <f t="shared" si="3"/>
        <v>112077.13288351764</v>
      </c>
      <c r="J38" s="5"/>
      <c r="K38" s="5"/>
    </row>
    <row r="39" spans="1:11">
      <c r="A39" s="22">
        <f t="shared" si="4"/>
        <v>22</v>
      </c>
      <c r="B39" s="23">
        <f t="shared" si="0"/>
        <v>38292</v>
      </c>
      <c r="C39" s="25">
        <f t="shared" si="7"/>
        <v>112077.13288351764</v>
      </c>
      <c r="D39" s="25">
        <f t="shared" si="8"/>
        <v>1410.8416134862475</v>
      </c>
      <c r="E39" s="30">
        <f t="shared" si="1"/>
        <v>0</v>
      </c>
      <c r="F39" s="25">
        <f t="shared" si="2"/>
        <v>1410.8416134862475</v>
      </c>
      <c r="G39" s="25">
        <f t="shared" si="5"/>
        <v>897.15475443679168</v>
      </c>
      <c r="H39" s="25">
        <f t="shared" si="6"/>
        <v>513.68685904945585</v>
      </c>
      <c r="I39" s="25">
        <f t="shared" si="3"/>
        <v>111179.97812908085</v>
      </c>
      <c r="J39" s="5"/>
      <c r="K39" s="5"/>
    </row>
    <row r="40" spans="1:11">
      <c r="A40" s="22">
        <f t="shared" si="4"/>
        <v>23</v>
      </c>
      <c r="B40" s="23">
        <f t="shared" si="0"/>
        <v>38322</v>
      </c>
      <c r="C40" s="25">
        <f t="shared" si="7"/>
        <v>111179.97812908085</v>
      </c>
      <c r="D40" s="25">
        <f t="shared" si="8"/>
        <v>1410.8416134862475</v>
      </c>
      <c r="E40" s="30">
        <f t="shared" si="1"/>
        <v>0</v>
      </c>
      <c r="F40" s="25">
        <f t="shared" si="2"/>
        <v>1410.8416134862475</v>
      </c>
      <c r="G40" s="25">
        <f t="shared" si="5"/>
        <v>901.26671372796022</v>
      </c>
      <c r="H40" s="25">
        <f t="shared" si="6"/>
        <v>509.57489975828724</v>
      </c>
      <c r="I40" s="25">
        <f t="shared" si="3"/>
        <v>110278.71141535288</v>
      </c>
      <c r="J40" s="5"/>
      <c r="K40" s="5"/>
    </row>
    <row r="41" spans="1:11">
      <c r="A41" s="22">
        <f t="shared" si="4"/>
        <v>24</v>
      </c>
      <c r="B41" s="23">
        <f t="shared" si="0"/>
        <v>38353</v>
      </c>
      <c r="C41" s="25">
        <f t="shared" si="7"/>
        <v>110278.71141535288</v>
      </c>
      <c r="D41" s="25">
        <f t="shared" si="8"/>
        <v>1410.8416134862475</v>
      </c>
      <c r="E41" s="30">
        <f t="shared" si="1"/>
        <v>0</v>
      </c>
      <c r="F41" s="25">
        <f t="shared" si="2"/>
        <v>1410.8416134862475</v>
      </c>
      <c r="G41" s="25">
        <f t="shared" si="5"/>
        <v>905.39751949921356</v>
      </c>
      <c r="H41" s="25">
        <f t="shared" si="6"/>
        <v>505.44409398703402</v>
      </c>
      <c r="I41" s="25">
        <f t="shared" si="3"/>
        <v>109373.31389585367</v>
      </c>
      <c r="J41" s="5"/>
      <c r="K41" s="5"/>
    </row>
    <row r="42" spans="1:11">
      <c r="A42" s="22">
        <f t="shared" si="4"/>
        <v>25</v>
      </c>
      <c r="B42" s="23">
        <f t="shared" si="0"/>
        <v>38384</v>
      </c>
      <c r="C42" s="25">
        <f t="shared" si="7"/>
        <v>109373.31389585367</v>
      </c>
      <c r="D42" s="25">
        <f t="shared" si="8"/>
        <v>1410.8416134862475</v>
      </c>
      <c r="E42" s="30">
        <f t="shared" si="1"/>
        <v>0</v>
      </c>
      <c r="F42" s="25">
        <f t="shared" si="2"/>
        <v>1410.8416134862475</v>
      </c>
      <c r="G42" s="25">
        <f t="shared" si="5"/>
        <v>909.54725813025152</v>
      </c>
      <c r="H42" s="25">
        <f t="shared" si="6"/>
        <v>501.294355355996</v>
      </c>
      <c r="I42" s="25">
        <f t="shared" si="3"/>
        <v>108463.76663772343</v>
      </c>
      <c r="J42" s="5"/>
      <c r="K42" s="5"/>
    </row>
    <row r="43" spans="1:11">
      <c r="A43" s="22">
        <f t="shared" si="4"/>
        <v>26</v>
      </c>
      <c r="B43" s="23">
        <f t="shared" si="0"/>
        <v>38412</v>
      </c>
      <c r="C43" s="25">
        <f t="shared" si="7"/>
        <v>108463.76663772343</v>
      </c>
      <c r="D43" s="25">
        <f t="shared" si="8"/>
        <v>1410.8416134862475</v>
      </c>
      <c r="E43" s="30">
        <f t="shared" si="1"/>
        <v>0</v>
      </c>
      <c r="F43" s="25">
        <f t="shared" si="2"/>
        <v>1410.8416134862475</v>
      </c>
      <c r="G43" s="25">
        <f t="shared" si="5"/>
        <v>913.71601639668188</v>
      </c>
      <c r="H43" s="25">
        <f t="shared" si="6"/>
        <v>497.1255970895657</v>
      </c>
      <c r="I43" s="25">
        <f t="shared" si="3"/>
        <v>107550.05062132675</v>
      </c>
      <c r="J43" s="5"/>
      <c r="K43" s="5"/>
    </row>
    <row r="44" spans="1:11">
      <c r="A44" s="22">
        <f t="shared" si="4"/>
        <v>27</v>
      </c>
      <c r="B44" s="23">
        <f t="shared" si="0"/>
        <v>38443</v>
      </c>
      <c r="C44" s="25">
        <f t="shared" si="7"/>
        <v>107550.05062132675</v>
      </c>
      <c r="D44" s="25">
        <f t="shared" si="8"/>
        <v>1410.8416134862475</v>
      </c>
      <c r="E44" s="30">
        <f t="shared" si="1"/>
        <v>0</v>
      </c>
      <c r="F44" s="25">
        <f t="shared" si="2"/>
        <v>1410.8416134862475</v>
      </c>
      <c r="G44" s="25">
        <f t="shared" si="5"/>
        <v>917.9038814718333</v>
      </c>
      <c r="H44" s="25">
        <f t="shared" si="6"/>
        <v>492.93773201441428</v>
      </c>
      <c r="I44" s="25">
        <f t="shared" si="3"/>
        <v>106632.14673985491</v>
      </c>
      <c r="J44" s="5"/>
      <c r="K44" s="5"/>
    </row>
    <row r="45" spans="1:11">
      <c r="A45" s="22">
        <f t="shared" si="4"/>
        <v>28</v>
      </c>
      <c r="B45" s="23">
        <f t="shared" si="0"/>
        <v>38473</v>
      </c>
      <c r="C45" s="25">
        <f t="shared" si="7"/>
        <v>106632.14673985491</v>
      </c>
      <c r="D45" s="25">
        <f t="shared" si="8"/>
        <v>1410.8416134862475</v>
      </c>
      <c r="E45" s="30">
        <f t="shared" si="1"/>
        <v>0</v>
      </c>
      <c r="F45" s="25">
        <f t="shared" si="2"/>
        <v>1410.8416134862475</v>
      </c>
      <c r="G45" s="25">
        <f t="shared" si="5"/>
        <v>922.11094092857911</v>
      </c>
      <c r="H45" s="25">
        <f t="shared" si="6"/>
        <v>488.73067255766836</v>
      </c>
      <c r="I45" s="25">
        <f t="shared" si="3"/>
        <v>105710.03579892633</v>
      </c>
      <c r="J45" s="5"/>
      <c r="K45" s="5"/>
    </row>
    <row r="46" spans="1:11">
      <c r="A46" s="22">
        <f t="shared" si="4"/>
        <v>29</v>
      </c>
      <c r="B46" s="23">
        <f t="shared" si="0"/>
        <v>38504</v>
      </c>
      <c r="C46" s="25">
        <f t="shared" si="7"/>
        <v>105710.03579892633</v>
      </c>
      <c r="D46" s="25">
        <f t="shared" si="8"/>
        <v>1410.8416134862475</v>
      </c>
      <c r="E46" s="30">
        <f t="shared" si="1"/>
        <v>0</v>
      </c>
      <c r="F46" s="25">
        <f t="shared" si="2"/>
        <v>1410.8416134862475</v>
      </c>
      <c r="G46" s="25">
        <f t="shared" si="5"/>
        <v>926.33728274116856</v>
      </c>
      <c r="H46" s="25">
        <f t="shared" si="6"/>
        <v>484.50433074507902</v>
      </c>
      <c r="I46" s="25">
        <f t="shared" si="3"/>
        <v>104783.69851618516</v>
      </c>
      <c r="J46" s="5"/>
      <c r="K46" s="5"/>
    </row>
    <row r="47" spans="1:11">
      <c r="A47" s="22">
        <f t="shared" si="4"/>
        <v>30</v>
      </c>
      <c r="B47" s="23">
        <f t="shared" si="0"/>
        <v>38534</v>
      </c>
      <c r="C47" s="25">
        <f t="shared" si="7"/>
        <v>104783.69851618516</v>
      </c>
      <c r="D47" s="25">
        <f t="shared" si="8"/>
        <v>1410.8416134862475</v>
      </c>
      <c r="E47" s="30">
        <f t="shared" si="1"/>
        <v>0</v>
      </c>
      <c r="F47" s="25">
        <f t="shared" si="2"/>
        <v>1410.8416134862475</v>
      </c>
      <c r="G47" s="25">
        <f t="shared" si="5"/>
        <v>930.58299528706561</v>
      </c>
      <c r="H47" s="25">
        <f t="shared" si="6"/>
        <v>480.25861819918197</v>
      </c>
      <c r="I47" s="25">
        <f t="shared" si="3"/>
        <v>103853.11552089809</v>
      </c>
      <c r="J47" s="5"/>
      <c r="K47" s="5"/>
    </row>
    <row r="48" spans="1:11">
      <c r="A48" s="22">
        <f t="shared" si="4"/>
        <v>31</v>
      </c>
      <c r="B48" s="23">
        <f t="shared" si="0"/>
        <v>38565</v>
      </c>
      <c r="C48" s="25">
        <f t="shared" si="7"/>
        <v>103853.11552089809</v>
      </c>
      <c r="D48" s="25">
        <f t="shared" si="8"/>
        <v>1410.8416134862475</v>
      </c>
      <c r="E48" s="30">
        <f t="shared" si="1"/>
        <v>0</v>
      </c>
      <c r="F48" s="25">
        <f t="shared" si="2"/>
        <v>1410.8416134862475</v>
      </c>
      <c r="G48" s="25">
        <f t="shared" si="5"/>
        <v>934.84816734879792</v>
      </c>
      <c r="H48" s="25">
        <f t="shared" si="6"/>
        <v>475.99344613744961</v>
      </c>
      <c r="I48" s="25">
        <f t="shared" si="3"/>
        <v>102918.26735354929</v>
      </c>
      <c r="J48" s="5"/>
      <c r="K48" s="5"/>
    </row>
    <row r="49" spans="1:11">
      <c r="A49" s="22">
        <f t="shared" si="4"/>
        <v>32</v>
      </c>
      <c r="B49" s="23">
        <f t="shared" si="0"/>
        <v>38596</v>
      </c>
      <c r="C49" s="25">
        <f t="shared" si="7"/>
        <v>102918.26735354929</v>
      </c>
      <c r="D49" s="25">
        <f t="shared" si="8"/>
        <v>1410.8416134862475</v>
      </c>
      <c r="E49" s="30">
        <f t="shared" si="1"/>
        <v>0</v>
      </c>
      <c r="F49" s="25">
        <f t="shared" si="2"/>
        <v>1410.8416134862475</v>
      </c>
      <c r="G49" s="25">
        <f t="shared" si="5"/>
        <v>939.13288811581333</v>
      </c>
      <c r="H49" s="25">
        <f t="shared" si="6"/>
        <v>471.70872537043425</v>
      </c>
      <c r="I49" s="25">
        <f t="shared" si="3"/>
        <v>101979.13446543348</v>
      </c>
      <c r="J49" s="5"/>
      <c r="K49" s="5"/>
    </row>
    <row r="50" spans="1:11">
      <c r="A50" s="22">
        <f t="shared" si="4"/>
        <v>33</v>
      </c>
      <c r="B50" s="23">
        <f t="shared" si="0"/>
        <v>38626</v>
      </c>
      <c r="C50" s="25">
        <f t="shared" si="7"/>
        <v>101979.13446543348</v>
      </c>
      <c r="D50" s="25">
        <f t="shared" si="8"/>
        <v>1410.8416134862475</v>
      </c>
      <c r="E50" s="30">
        <f t="shared" si="1"/>
        <v>0</v>
      </c>
      <c r="F50" s="25">
        <f t="shared" si="2"/>
        <v>1410.8416134862475</v>
      </c>
      <c r="G50" s="25">
        <f t="shared" si="5"/>
        <v>943.43724718634417</v>
      </c>
      <c r="H50" s="25">
        <f t="shared" si="6"/>
        <v>467.40436629990342</v>
      </c>
      <c r="I50" s="25">
        <f t="shared" si="3"/>
        <v>101035.69721824714</v>
      </c>
      <c r="J50" s="5"/>
      <c r="K50" s="5"/>
    </row>
    <row r="51" spans="1:11">
      <c r="A51" s="22">
        <f t="shared" si="4"/>
        <v>34</v>
      </c>
      <c r="B51" s="23">
        <f t="shared" si="0"/>
        <v>38657</v>
      </c>
      <c r="C51" s="25">
        <f t="shared" si="7"/>
        <v>101035.69721824714</v>
      </c>
      <c r="D51" s="25">
        <f t="shared" si="8"/>
        <v>1410.8416134862475</v>
      </c>
      <c r="E51" s="30">
        <f t="shared" si="1"/>
        <v>0</v>
      </c>
      <c r="F51" s="25">
        <f t="shared" si="2"/>
        <v>1410.8416134862475</v>
      </c>
      <c r="G51" s="25">
        <f t="shared" si="5"/>
        <v>947.76133456928142</v>
      </c>
      <c r="H51" s="25">
        <f t="shared" si="6"/>
        <v>463.08027891696605</v>
      </c>
      <c r="I51" s="25">
        <f t="shared" si="3"/>
        <v>100087.93588367786</v>
      </c>
      <c r="J51" s="5"/>
      <c r="K51" s="5"/>
    </row>
    <row r="52" spans="1:11">
      <c r="A52" s="22">
        <f t="shared" si="4"/>
        <v>35</v>
      </c>
      <c r="B52" s="23">
        <f t="shared" si="0"/>
        <v>38687</v>
      </c>
      <c r="C52" s="25">
        <f t="shared" si="7"/>
        <v>100087.93588367786</v>
      </c>
      <c r="D52" s="25">
        <f t="shared" si="8"/>
        <v>1410.8416134862475</v>
      </c>
      <c r="E52" s="30">
        <f t="shared" si="1"/>
        <v>0</v>
      </c>
      <c r="F52" s="25">
        <f t="shared" si="2"/>
        <v>1410.8416134862475</v>
      </c>
      <c r="G52" s="25">
        <f t="shared" si="5"/>
        <v>952.10524068605741</v>
      </c>
      <c r="H52" s="25">
        <f t="shared" si="6"/>
        <v>458.73637280019017</v>
      </c>
      <c r="I52" s="25">
        <f t="shared" si="3"/>
        <v>99135.830642991801</v>
      </c>
      <c r="J52" s="5"/>
      <c r="K52" s="5"/>
    </row>
    <row r="53" spans="1:11">
      <c r="A53" s="22">
        <f t="shared" si="4"/>
        <v>36</v>
      </c>
      <c r="B53" s="23">
        <f t="shared" si="0"/>
        <v>38718</v>
      </c>
      <c r="C53" s="25">
        <f t="shared" si="7"/>
        <v>99135.830642991801</v>
      </c>
      <c r="D53" s="25">
        <f t="shared" si="8"/>
        <v>1410.8416134862475</v>
      </c>
      <c r="E53" s="30">
        <f t="shared" si="1"/>
        <v>0</v>
      </c>
      <c r="F53" s="25">
        <f t="shared" si="2"/>
        <v>1410.8416134862475</v>
      </c>
      <c r="G53" s="25">
        <f t="shared" si="5"/>
        <v>956.46905637253508</v>
      </c>
      <c r="H53" s="25">
        <f t="shared" si="6"/>
        <v>454.37255711371245</v>
      </c>
      <c r="I53" s="25">
        <f t="shared" si="3"/>
        <v>98179.36158661927</v>
      </c>
      <c r="J53" s="5"/>
      <c r="K53" s="5"/>
    </row>
    <row r="54" spans="1:11">
      <c r="A54" s="22">
        <f t="shared" si="4"/>
        <v>37</v>
      </c>
      <c r="B54" s="23">
        <f t="shared" si="0"/>
        <v>38749</v>
      </c>
      <c r="C54" s="25">
        <f t="shared" si="7"/>
        <v>98179.36158661927</v>
      </c>
      <c r="D54" s="25">
        <f t="shared" si="8"/>
        <v>1410.8416134862475</v>
      </c>
      <c r="E54" s="30">
        <f t="shared" si="1"/>
        <v>0</v>
      </c>
      <c r="F54" s="25">
        <f t="shared" si="2"/>
        <v>1410.8416134862475</v>
      </c>
      <c r="G54" s="25">
        <f t="shared" si="5"/>
        <v>960.85287288090922</v>
      </c>
      <c r="H54" s="25">
        <f t="shared" si="6"/>
        <v>449.98874060533831</v>
      </c>
      <c r="I54" s="25">
        <f t="shared" si="3"/>
        <v>97218.508713738367</v>
      </c>
      <c r="J54" s="5"/>
      <c r="K54" s="5"/>
    </row>
    <row r="55" spans="1:11">
      <c r="A55" s="22">
        <f t="shared" si="4"/>
        <v>38</v>
      </c>
      <c r="B55" s="23">
        <f t="shared" si="0"/>
        <v>38777</v>
      </c>
      <c r="C55" s="25">
        <f t="shared" si="7"/>
        <v>97218.508713738367</v>
      </c>
      <c r="D55" s="25">
        <f t="shared" si="8"/>
        <v>1410.8416134862475</v>
      </c>
      <c r="E55" s="30">
        <f t="shared" si="1"/>
        <v>0</v>
      </c>
      <c r="F55" s="25">
        <f t="shared" si="2"/>
        <v>1410.8416134862475</v>
      </c>
      <c r="G55" s="25">
        <f t="shared" si="5"/>
        <v>965.25678188161328</v>
      </c>
      <c r="H55" s="25">
        <f t="shared" si="6"/>
        <v>445.58483160463419</v>
      </c>
      <c r="I55" s="25">
        <f t="shared" si="3"/>
        <v>96253.25193185675</v>
      </c>
      <c r="J55" s="5"/>
      <c r="K55" s="5"/>
    </row>
    <row r="56" spans="1:11">
      <c r="A56" s="22">
        <f t="shared" si="4"/>
        <v>39</v>
      </c>
      <c r="B56" s="23">
        <f t="shared" si="0"/>
        <v>38808</v>
      </c>
      <c r="C56" s="25">
        <f t="shared" si="7"/>
        <v>96253.25193185675</v>
      </c>
      <c r="D56" s="25">
        <f t="shared" si="8"/>
        <v>1410.8416134862475</v>
      </c>
      <c r="E56" s="30">
        <f t="shared" si="1"/>
        <v>0</v>
      </c>
      <c r="F56" s="25">
        <f t="shared" si="2"/>
        <v>1410.8416134862475</v>
      </c>
      <c r="G56" s="25">
        <f t="shared" si="5"/>
        <v>969.68087546523748</v>
      </c>
      <c r="H56" s="25">
        <f t="shared" si="6"/>
        <v>441.1607380210101</v>
      </c>
      <c r="I56" s="25">
        <f t="shared" si="3"/>
        <v>95283.57105639152</v>
      </c>
      <c r="J56" s="5"/>
      <c r="K56" s="5"/>
    </row>
    <row r="57" spans="1:11">
      <c r="A57" s="22">
        <f t="shared" si="4"/>
        <v>40</v>
      </c>
      <c r="B57" s="23">
        <f t="shared" si="0"/>
        <v>38838</v>
      </c>
      <c r="C57" s="25">
        <f t="shared" si="7"/>
        <v>95283.57105639152</v>
      </c>
      <c r="D57" s="25">
        <f t="shared" si="8"/>
        <v>1410.8416134862475</v>
      </c>
      <c r="E57" s="30">
        <f t="shared" si="1"/>
        <v>0</v>
      </c>
      <c r="F57" s="25">
        <f t="shared" si="2"/>
        <v>1410.8416134862475</v>
      </c>
      <c r="G57" s="25">
        <f t="shared" si="5"/>
        <v>974.12524614445306</v>
      </c>
      <c r="H57" s="25">
        <f t="shared" si="6"/>
        <v>436.71636734179447</v>
      </c>
      <c r="I57" s="25">
        <f t="shared" si="3"/>
        <v>94309.445810247067</v>
      </c>
      <c r="J57" s="5"/>
      <c r="K57" s="5"/>
    </row>
    <row r="58" spans="1:11">
      <c r="A58" s="22">
        <f t="shared" si="4"/>
        <v>41</v>
      </c>
      <c r="B58" s="23">
        <f t="shared" si="0"/>
        <v>38869</v>
      </c>
      <c r="C58" s="25">
        <f t="shared" si="7"/>
        <v>94309.445810247067</v>
      </c>
      <c r="D58" s="25">
        <f t="shared" si="8"/>
        <v>1410.8416134862475</v>
      </c>
      <c r="E58" s="30">
        <f t="shared" si="1"/>
        <v>0</v>
      </c>
      <c r="F58" s="25">
        <f t="shared" si="2"/>
        <v>1410.8416134862475</v>
      </c>
      <c r="G58" s="25">
        <f t="shared" si="5"/>
        <v>978.58998685594838</v>
      </c>
      <c r="H58" s="25">
        <f t="shared" si="6"/>
        <v>432.25162663029909</v>
      </c>
      <c r="I58" s="25">
        <f t="shared" si="3"/>
        <v>93330.855823391117</v>
      </c>
      <c r="J58" s="5"/>
      <c r="K58" s="5"/>
    </row>
    <row r="59" spans="1:11">
      <c r="A59" s="22">
        <f t="shared" si="4"/>
        <v>42</v>
      </c>
      <c r="B59" s="23">
        <f t="shared" si="0"/>
        <v>38899</v>
      </c>
      <c r="C59" s="25">
        <f t="shared" si="7"/>
        <v>93330.855823391117</v>
      </c>
      <c r="D59" s="25">
        <f t="shared" si="8"/>
        <v>1410.8416134862475</v>
      </c>
      <c r="E59" s="30">
        <f t="shared" si="1"/>
        <v>0</v>
      </c>
      <c r="F59" s="25">
        <f t="shared" si="2"/>
        <v>1410.8416134862475</v>
      </c>
      <c r="G59" s="25">
        <f t="shared" si="5"/>
        <v>983.07519096237161</v>
      </c>
      <c r="H59" s="25">
        <f t="shared" si="6"/>
        <v>427.76642252387597</v>
      </c>
      <c r="I59" s="25">
        <f t="shared" si="3"/>
        <v>92347.780632428752</v>
      </c>
      <c r="J59" s="5"/>
      <c r="K59" s="5"/>
    </row>
    <row r="60" spans="1:11">
      <c r="A60" s="22">
        <f t="shared" si="4"/>
        <v>43</v>
      </c>
      <c r="B60" s="23">
        <f t="shared" si="0"/>
        <v>38930</v>
      </c>
      <c r="C60" s="25">
        <f t="shared" si="7"/>
        <v>92347.780632428752</v>
      </c>
      <c r="D60" s="25">
        <f t="shared" si="8"/>
        <v>1410.8416134862475</v>
      </c>
      <c r="E60" s="30">
        <f t="shared" si="1"/>
        <v>0</v>
      </c>
      <c r="F60" s="25">
        <f t="shared" si="2"/>
        <v>1410.8416134862475</v>
      </c>
      <c r="G60" s="25">
        <f t="shared" si="5"/>
        <v>987.58095225428247</v>
      </c>
      <c r="H60" s="25">
        <f t="shared" si="6"/>
        <v>423.26066123196512</v>
      </c>
      <c r="I60" s="25">
        <f t="shared" si="3"/>
        <v>91360.199680174468</v>
      </c>
      <c r="J60" s="5"/>
      <c r="K60" s="5"/>
    </row>
    <row r="61" spans="1:11">
      <c r="A61" s="22">
        <f t="shared" si="4"/>
        <v>44</v>
      </c>
      <c r="B61" s="23">
        <f t="shared" si="0"/>
        <v>38961</v>
      </c>
      <c r="C61" s="25">
        <f t="shared" si="7"/>
        <v>91360.199680174468</v>
      </c>
      <c r="D61" s="25">
        <f t="shared" si="8"/>
        <v>1410.8416134862475</v>
      </c>
      <c r="E61" s="30">
        <f t="shared" si="1"/>
        <v>0</v>
      </c>
      <c r="F61" s="25">
        <f t="shared" si="2"/>
        <v>1410.8416134862475</v>
      </c>
      <c r="G61" s="25">
        <f t="shared" si="5"/>
        <v>992.10736495211449</v>
      </c>
      <c r="H61" s="25">
        <f t="shared" si="6"/>
        <v>418.73424853413297</v>
      </c>
      <c r="I61" s="25">
        <f t="shared" si="3"/>
        <v>90368.092315222355</v>
      </c>
      <c r="J61" s="5"/>
      <c r="K61" s="5"/>
    </row>
    <row r="62" spans="1:11">
      <c r="A62" s="22">
        <f t="shared" si="4"/>
        <v>45</v>
      </c>
      <c r="B62" s="23">
        <f t="shared" si="0"/>
        <v>38991</v>
      </c>
      <c r="C62" s="25">
        <f t="shared" si="7"/>
        <v>90368.092315222355</v>
      </c>
      <c r="D62" s="25">
        <f t="shared" si="8"/>
        <v>1410.8416134862475</v>
      </c>
      <c r="E62" s="30">
        <f t="shared" si="1"/>
        <v>0</v>
      </c>
      <c r="F62" s="25">
        <f t="shared" si="2"/>
        <v>1410.8416134862475</v>
      </c>
      <c r="G62" s="25">
        <f t="shared" si="5"/>
        <v>996.65452370814501</v>
      </c>
      <c r="H62" s="25">
        <f t="shared" si="6"/>
        <v>414.18708977810246</v>
      </c>
      <c r="I62" s="25">
        <f t="shared" si="3"/>
        <v>89371.43779151421</v>
      </c>
      <c r="J62" s="5"/>
      <c r="K62" s="5"/>
    </row>
    <row r="63" spans="1:11">
      <c r="A63" s="22">
        <f t="shared" si="4"/>
        <v>46</v>
      </c>
      <c r="B63" s="23">
        <f t="shared" si="0"/>
        <v>39022</v>
      </c>
      <c r="C63" s="25">
        <f t="shared" si="7"/>
        <v>89371.43779151421</v>
      </c>
      <c r="D63" s="25">
        <f t="shared" si="8"/>
        <v>1410.8416134862475</v>
      </c>
      <c r="E63" s="30">
        <f t="shared" si="1"/>
        <v>0</v>
      </c>
      <c r="F63" s="25">
        <f t="shared" si="2"/>
        <v>1410.8416134862475</v>
      </c>
      <c r="G63" s="25">
        <f t="shared" si="5"/>
        <v>1001.2225236084741</v>
      </c>
      <c r="H63" s="25">
        <f t="shared" si="6"/>
        <v>409.61908987777343</v>
      </c>
      <c r="I63" s="25">
        <f t="shared" si="3"/>
        <v>88370.215267905733</v>
      </c>
      <c r="J63" s="5"/>
      <c r="K63" s="5"/>
    </row>
    <row r="64" spans="1:11">
      <c r="A64" s="22">
        <f t="shared" si="4"/>
        <v>47</v>
      </c>
      <c r="B64" s="23">
        <f t="shared" si="0"/>
        <v>39052</v>
      </c>
      <c r="C64" s="25">
        <f t="shared" si="7"/>
        <v>88370.215267905733</v>
      </c>
      <c r="D64" s="25">
        <f t="shared" si="8"/>
        <v>1410.8416134862475</v>
      </c>
      <c r="E64" s="30">
        <f t="shared" si="1"/>
        <v>0</v>
      </c>
      <c r="F64" s="25">
        <f t="shared" si="2"/>
        <v>1410.8416134862475</v>
      </c>
      <c r="G64" s="25">
        <f t="shared" si="5"/>
        <v>1005.8114601750128</v>
      </c>
      <c r="H64" s="25">
        <f t="shared" si="6"/>
        <v>405.03015331123464</v>
      </c>
      <c r="I64" s="25">
        <f t="shared" si="3"/>
        <v>87364.40380773072</v>
      </c>
      <c r="J64" s="5"/>
      <c r="K64" s="5"/>
    </row>
    <row r="65" spans="1:11">
      <c r="A65" s="22">
        <f t="shared" si="4"/>
        <v>48</v>
      </c>
      <c r="B65" s="23">
        <f t="shared" si="0"/>
        <v>39083</v>
      </c>
      <c r="C65" s="25">
        <f t="shared" si="7"/>
        <v>87364.40380773072</v>
      </c>
      <c r="D65" s="25">
        <f t="shared" si="8"/>
        <v>1410.8416134862475</v>
      </c>
      <c r="E65" s="30">
        <f t="shared" si="1"/>
        <v>0</v>
      </c>
      <c r="F65" s="25">
        <f t="shared" si="2"/>
        <v>1410.8416134862475</v>
      </c>
      <c r="G65" s="25">
        <f t="shared" si="5"/>
        <v>1010.4214293674818</v>
      </c>
      <c r="H65" s="25">
        <f t="shared" si="6"/>
        <v>400.4201841187658</v>
      </c>
      <c r="I65" s="25">
        <f t="shared" si="3"/>
        <v>86353.982378363231</v>
      </c>
      <c r="J65" s="5"/>
      <c r="K65" s="5"/>
    </row>
    <row r="66" spans="1:11">
      <c r="A66" s="22">
        <f t="shared" si="4"/>
        <v>49</v>
      </c>
      <c r="B66" s="23">
        <f t="shared" si="0"/>
        <v>39114</v>
      </c>
      <c r="C66" s="25">
        <f t="shared" si="7"/>
        <v>86353.982378363231</v>
      </c>
      <c r="D66" s="25">
        <f t="shared" si="8"/>
        <v>1410.8416134862475</v>
      </c>
      <c r="E66" s="30">
        <f t="shared" si="1"/>
        <v>0</v>
      </c>
      <c r="F66" s="25">
        <f t="shared" si="2"/>
        <v>1410.8416134862475</v>
      </c>
      <c r="G66" s="25">
        <f t="shared" si="5"/>
        <v>1015.0525275854161</v>
      </c>
      <c r="H66" s="25">
        <f t="shared" si="6"/>
        <v>395.78908590083148</v>
      </c>
      <c r="I66" s="25">
        <f t="shared" si="3"/>
        <v>85338.929850777815</v>
      </c>
      <c r="J66" s="5"/>
      <c r="K66" s="5"/>
    </row>
    <row r="67" spans="1:11">
      <c r="A67" s="22">
        <f t="shared" si="4"/>
        <v>50</v>
      </c>
      <c r="B67" s="23">
        <f t="shared" si="0"/>
        <v>39142</v>
      </c>
      <c r="C67" s="25">
        <f t="shared" si="7"/>
        <v>85338.929850777815</v>
      </c>
      <c r="D67" s="25">
        <f t="shared" si="8"/>
        <v>1410.8416134862475</v>
      </c>
      <c r="E67" s="30">
        <f t="shared" si="1"/>
        <v>0</v>
      </c>
      <c r="F67" s="25">
        <f t="shared" si="2"/>
        <v>1410.8416134862475</v>
      </c>
      <c r="G67" s="25">
        <f t="shared" si="5"/>
        <v>1019.7048516701825</v>
      </c>
      <c r="H67" s="25">
        <f t="shared" si="6"/>
        <v>391.13676181606502</v>
      </c>
      <c r="I67" s="25">
        <f t="shared" si="3"/>
        <v>84319.224999107639</v>
      </c>
      <c r="J67" s="5"/>
      <c r="K67" s="5"/>
    </row>
    <row r="68" spans="1:11">
      <c r="A68" s="22">
        <f t="shared" si="4"/>
        <v>51</v>
      </c>
      <c r="B68" s="23">
        <f t="shared" si="0"/>
        <v>39173</v>
      </c>
      <c r="C68" s="25">
        <f t="shared" si="7"/>
        <v>84319.224999107639</v>
      </c>
      <c r="D68" s="25">
        <f t="shared" si="8"/>
        <v>1410.8416134862475</v>
      </c>
      <c r="E68" s="30">
        <f t="shared" si="1"/>
        <v>0</v>
      </c>
      <c r="F68" s="25">
        <f t="shared" si="2"/>
        <v>1410.8416134862475</v>
      </c>
      <c r="G68" s="25">
        <f t="shared" si="5"/>
        <v>1024.3784989070041</v>
      </c>
      <c r="H68" s="25">
        <f t="shared" si="6"/>
        <v>386.46311457924338</v>
      </c>
      <c r="I68" s="25">
        <f t="shared" si="3"/>
        <v>83294.846500200641</v>
      </c>
      <c r="J68" s="5"/>
      <c r="K68" s="5"/>
    </row>
    <row r="69" spans="1:11">
      <c r="A69" s="22">
        <f t="shared" si="4"/>
        <v>52</v>
      </c>
      <c r="B69" s="23">
        <f t="shared" si="0"/>
        <v>39203</v>
      </c>
      <c r="C69" s="25">
        <f t="shared" si="7"/>
        <v>83294.846500200641</v>
      </c>
      <c r="D69" s="25">
        <f t="shared" si="8"/>
        <v>1410.8416134862475</v>
      </c>
      <c r="E69" s="30">
        <f t="shared" si="1"/>
        <v>0</v>
      </c>
      <c r="F69" s="25">
        <f t="shared" si="2"/>
        <v>1410.8416134862475</v>
      </c>
      <c r="G69" s="25">
        <f t="shared" si="5"/>
        <v>1029.0735670269946</v>
      </c>
      <c r="H69" s="25">
        <f t="shared" si="6"/>
        <v>381.76804645925296</v>
      </c>
      <c r="I69" s="25">
        <f t="shared" si="3"/>
        <v>82265.772933173648</v>
      </c>
      <c r="J69" s="5"/>
      <c r="K69" s="5"/>
    </row>
    <row r="70" spans="1:11">
      <c r="A70" s="22">
        <f t="shared" si="4"/>
        <v>53</v>
      </c>
      <c r="B70" s="23">
        <f t="shared" si="0"/>
        <v>39234</v>
      </c>
      <c r="C70" s="25">
        <f t="shared" si="7"/>
        <v>82265.772933173648</v>
      </c>
      <c r="D70" s="25">
        <f t="shared" si="8"/>
        <v>1410.8416134862475</v>
      </c>
      <c r="E70" s="30">
        <f t="shared" si="1"/>
        <v>0</v>
      </c>
      <c r="F70" s="25">
        <f t="shared" si="2"/>
        <v>1410.8416134862475</v>
      </c>
      <c r="G70" s="25">
        <f t="shared" si="5"/>
        <v>1033.7901542092015</v>
      </c>
      <c r="H70" s="25">
        <f t="shared" si="6"/>
        <v>377.05145927704592</v>
      </c>
      <c r="I70" s="25">
        <f t="shared" si="3"/>
        <v>81231.982778964448</v>
      </c>
      <c r="J70" s="5"/>
      <c r="K70" s="5"/>
    </row>
    <row r="71" spans="1:11">
      <c r="A71" s="22">
        <f t="shared" si="4"/>
        <v>54</v>
      </c>
      <c r="B71" s="23">
        <f t="shared" si="0"/>
        <v>39264</v>
      </c>
      <c r="C71" s="25">
        <f t="shared" si="7"/>
        <v>81231.982778964448</v>
      </c>
      <c r="D71" s="25">
        <f t="shared" si="8"/>
        <v>1410.8416134862475</v>
      </c>
      <c r="E71" s="30">
        <f t="shared" si="1"/>
        <v>0</v>
      </c>
      <c r="F71" s="25">
        <f t="shared" si="2"/>
        <v>1410.8416134862475</v>
      </c>
      <c r="G71" s="25">
        <f t="shared" si="5"/>
        <v>1038.5283590826605</v>
      </c>
      <c r="H71" s="25">
        <f t="shared" si="6"/>
        <v>372.31325440358705</v>
      </c>
      <c r="I71" s="25">
        <f t="shared" si="3"/>
        <v>80193.454419881789</v>
      </c>
      <c r="J71" s="5"/>
      <c r="K71" s="5"/>
    </row>
    <row r="72" spans="1:11">
      <c r="A72" s="22">
        <f t="shared" si="4"/>
        <v>55</v>
      </c>
      <c r="B72" s="23">
        <f t="shared" si="0"/>
        <v>39295</v>
      </c>
      <c r="C72" s="25">
        <f t="shared" si="7"/>
        <v>80193.454419881789</v>
      </c>
      <c r="D72" s="25">
        <f t="shared" si="8"/>
        <v>1410.8416134862475</v>
      </c>
      <c r="E72" s="30">
        <f t="shared" si="1"/>
        <v>0</v>
      </c>
      <c r="F72" s="25">
        <f t="shared" si="2"/>
        <v>1410.8416134862475</v>
      </c>
      <c r="G72" s="25">
        <f t="shared" si="5"/>
        <v>1043.2882807284559</v>
      </c>
      <c r="H72" s="25">
        <f t="shared" si="6"/>
        <v>367.55333275779157</v>
      </c>
      <c r="I72" s="25">
        <f t="shared" si="3"/>
        <v>79150.166139153327</v>
      </c>
      <c r="J72" s="5"/>
      <c r="K72" s="5"/>
    </row>
    <row r="73" spans="1:11">
      <c r="A73" s="22">
        <f t="shared" si="4"/>
        <v>56</v>
      </c>
      <c r="B73" s="23">
        <f t="shared" si="0"/>
        <v>39326</v>
      </c>
      <c r="C73" s="25">
        <f t="shared" si="7"/>
        <v>79150.166139153327</v>
      </c>
      <c r="D73" s="25">
        <f t="shared" si="8"/>
        <v>1410.8416134862475</v>
      </c>
      <c r="E73" s="30">
        <f t="shared" si="1"/>
        <v>0</v>
      </c>
      <c r="F73" s="25">
        <f t="shared" si="2"/>
        <v>1410.8416134862475</v>
      </c>
      <c r="G73" s="25">
        <f t="shared" si="5"/>
        <v>1048.0700186817949</v>
      </c>
      <c r="H73" s="25">
        <f t="shared" si="6"/>
        <v>362.77159480445272</v>
      </c>
      <c r="I73" s="25">
        <f t="shared" si="3"/>
        <v>78102.096120471528</v>
      </c>
      <c r="J73" s="5"/>
      <c r="K73" s="5"/>
    </row>
    <row r="74" spans="1:11">
      <c r="A74" s="22">
        <f t="shared" si="4"/>
        <v>57</v>
      </c>
      <c r="B74" s="23">
        <f t="shared" si="0"/>
        <v>39356</v>
      </c>
      <c r="C74" s="25">
        <f t="shared" si="7"/>
        <v>78102.096120471528</v>
      </c>
      <c r="D74" s="25">
        <f t="shared" si="8"/>
        <v>1410.8416134862475</v>
      </c>
      <c r="E74" s="30">
        <f t="shared" si="1"/>
        <v>0</v>
      </c>
      <c r="F74" s="25">
        <f t="shared" si="2"/>
        <v>1410.8416134862475</v>
      </c>
      <c r="G74" s="25">
        <f t="shared" si="5"/>
        <v>1052.8736729340862</v>
      </c>
      <c r="H74" s="25">
        <f t="shared" si="6"/>
        <v>357.96794055216122</v>
      </c>
      <c r="I74" s="25">
        <f t="shared" si="3"/>
        <v>77049.222447537439</v>
      </c>
      <c r="J74" s="5"/>
      <c r="K74" s="5"/>
    </row>
    <row r="75" spans="1:11">
      <c r="A75" s="22">
        <f t="shared" si="4"/>
        <v>58</v>
      </c>
      <c r="B75" s="23">
        <f t="shared" si="0"/>
        <v>39387</v>
      </c>
      <c r="C75" s="25">
        <f t="shared" si="7"/>
        <v>77049.222447537439</v>
      </c>
      <c r="D75" s="25">
        <f t="shared" si="8"/>
        <v>1410.8416134862475</v>
      </c>
      <c r="E75" s="30">
        <f t="shared" si="1"/>
        <v>0</v>
      </c>
      <c r="F75" s="25">
        <f t="shared" si="2"/>
        <v>1410.8416134862475</v>
      </c>
      <c r="G75" s="25">
        <f t="shared" si="5"/>
        <v>1057.6993439350342</v>
      </c>
      <c r="H75" s="25">
        <f t="shared" si="6"/>
        <v>353.14226955121325</v>
      </c>
      <c r="I75" s="25">
        <f t="shared" si="3"/>
        <v>75991.523103602405</v>
      </c>
      <c r="J75" s="5"/>
      <c r="K75" s="5"/>
    </row>
    <row r="76" spans="1:11">
      <c r="A76" s="22">
        <f t="shared" si="4"/>
        <v>59</v>
      </c>
      <c r="B76" s="23">
        <f t="shared" si="0"/>
        <v>39417</v>
      </c>
      <c r="C76" s="25">
        <f t="shared" si="7"/>
        <v>75991.523103602405</v>
      </c>
      <c r="D76" s="25">
        <f t="shared" si="8"/>
        <v>1410.8416134862475</v>
      </c>
      <c r="E76" s="30">
        <f t="shared" si="1"/>
        <v>0</v>
      </c>
      <c r="F76" s="25">
        <f t="shared" si="2"/>
        <v>1410.8416134862475</v>
      </c>
      <c r="G76" s="25">
        <f t="shared" si="5"/>
        <v>1062.5471325947365</v>
      </c>
      <c r="H76" s="25">
        <f t="shared" si="6"/>
        <v>348.29448089151106</v>
      </c>
      <c r="I76" s="25">
        <f t="shared" si="3"/>
        <v>74928.975971007661</v>
      </c>
      <c r="J76" s="5"/>
      <c r="K76" s="5"/>
    </row>
    <row r="77" spans="1:11">
      <c r="A77" s="22">
        <f t="shared" si="4"/>
        <v>60</v>
      </c>
      <c r="B77" s="23">
        <f t="shared" si="0"/>
        <v>39448</v>
      </c>
      <c r="C77" s="25">
        <f t="shared" si="7"/>
        <v>74928.975971007661</v>
      </c>
      <c r="D77" s="25">
        <f t="shared" si="8"/>
        <v>1410.8416134862475</v>
      </c>
      <c r="E77" s="30">
        <f t="shared" si="1"/>
        <v>0</v>
      </c>
      <c r="F77" s="25">
        <f t="shared" si="2"/>
        <v>1410.8416134862475</v>
      </c>
      <c r="G77" s="25">
        <f t="shared" si="5"/>
        <v>1067.4171402857958</v>
      </c>
      <c r="H77" s="25">
        <f t="shared" si="6"/>
        <v>343.42447320045176</v>
      </c>
      <c r="I77" s="25">
        <f t="shared" si="3"/>
        <v>73861.558830721871</v>
      </c>
      <c r="J77" s="5"/>
      <c r="K77" s="5"/>
    </row>
    <row r="78" spans="1:11">
      <c r="A78" s="22">
        <f t="shared" si="4"/>
        <v>61</v>
      </c>
      <c r="B78" s="23">
        <f t="shared" si="0"/>
        <v>39479</v>
      </c>
      <c r="C78" s="25">
        <f t="shared" si="7"/>
        <v>73861.558830721871</v>
      </c>
      <c r="D78" s="25">
        <f t="shared" si="8"/>
        <v>1410.8416134862475</v>
      </c>
      <c r="E78" s="30">
        <f t="shared" si="1"/>
        <v>0</v>
      </c>
      <c r="F78" s="25">
        <f t="shared" si="2"/>
        <v>1410.8416134862475</v>
      </c>
      <c r="G78" s="25">
        <f t="shared" si="5"/>
        <v>1072.3094688454389</v>
      </c>
      <c r="H78" s="25">
        <f t="shared" si="6"/>
        <v>338.53214464080855</v>
      </c>
      <c r="I78" s="25">
        <f t="shared" si="3"/>
        <v>72789.249361876427</v>
      </c>
      <c r="J78" s="5"/>
      <c r="K78" s="5"/>
    </row>
    <row r="79" spans="1:11">
      <c r="A79" s="22">
        <f t="shared" si="4"/>
        <v>62</v>
      </c>
      <c r="B79" s="23">
        <f t="shared" si="0"/>
        <v>39508</v>
      </c>
      <c r="C79" s="25">
        <f t="shared" si="7"/>
        <v>72789.249361876427</v>
      </c>
      <c r="D79" s="25">
        <f t="shared" si="8"/>
        <v>1410.8416134862475</v>
      </c>
      <c r="E79" s="30">
        <f t="shared" si="1"/>
        <v>0</v>
      </c>
      <c r="F79" s="25">
        <f t="shared" si="2"/>
        <v>1410.8416134862475</v>
      </c>
      <c r="G79" s="25">
        <f t="shared" si="5"/>
        <v>1077.2242205776472</v>
      </c>
      <c r="H79" s="25">
        <f t="shared" si="6"/>
        <v>333.61739290860027</v>
      </c>
      <c r="I79" s="25">
        <f t="shared" si="3"/>
        <v>71712.025141298785</v>
      </c>
      <c r="J79" s="5"/>
      <c r="K79" s="5"/>
    </row>
    <row r="80" spans="1:11">
      <c r="A80" s="22">
        <f t="shared" si="4"/>
        <v>63</v>
      </c>
      <c r="B80" s="23">
        <f t="shared" si="0"/>
        <v>39539</v>
      </c>
      <c r="C80" s="25">
        <f t="shared" si="7"/>
        <v>71712.025141298785</v>
      </c>
      <c r="D80" s="25">
        <f t="shared" si="8"/>
        <v>1410.8416134862475</v>
      </c>
      <c r="E80" s="30">
        <f t="shared" si="1"/>
        <v>0</v>
      </c>
      <c r="F80" s="25">
        <f t="shared" si="2"/>
        <v>1410.8416134862475</v>
      </c>
      <c r="G80" s="25">
        <f t="shared" si="5"/>
        <v>1082.1614982552946</v>
      </c>
      <c r="H80" s="25">
        <f t="shared" si="6"/>
        <v>328.68011523095277</v>
      </c>
      <c r="I80" s="25">
        <f t="shared" si="3"/>
        <v>70629.863643043485</v>
      </c>
      <c r="J80" s="5"/>
      <c r="K80" s="5"/>
    </row>
    <row r="81" spans="1:11">
      <c r="A81" s="22">
        <f t="shared" si="4"/>
        <v>64</v>
      </c>
      <c r="B81" s="23">
        <f t="shared" si="0"/>
        <v>39569</v>
      </c>
      <c r="C81" s="25">
        <f t="shared" si="7"/>
        <v>70629.863643043485</v>
      </c>
      <c r="D81" s="25">
        <f t="shared" si="8"/>
        <v>1410.8416134862475</v>
      </c>
      <c r="E81" s="30">
        <f t="shared" si="1"/>
        <v>0</v>
      </c>
      <c r="F81" s="25">
        <f t="shared" si="2"/>
        <v>1410.8416134862475</v>
      </c>
      <c r="G81" s="25">
        <f t="shared" si="5"/>
        <v>1087.1214051222983</v>
      </c>
      <c r="H81" s="25">
        <f t="shared" si="6"/>
        <v>323.72020836394933</v>
      </c>
      <c r="I81" s="25">
        <f t="shared" si="3"/>
        <v>69542.742237921193</v>
      </c>
      <c r="J81" s="5"/>
      <c r="K81" s="5"/>
    </row>
    <row r="82" spans="1:11">
      <c r="A82" s="22">
        <f t="shared" si="4"/>
        <v>65</v>
      </c>
      <c r="B82" s="23">
        <f t="shared" ref="B82:B145" si="9">IF(Pay_Num&lt;&gt;"",DATE(YEAR(Loan_Start),MONTH(Loan_Start)+(Pay_Num)*12/Num_Pmt_Per_Year,DAY(Loan_Start)),"")</f>
        <v>39600</v>
      </c>
      <c r="C82" s="25">
        <f t="shared" si="7"/>
        <v>69542.742237921193</v>
      </c>
      <c r="D82" s="25">
        <f t="shared" si="8"/>
        <v>1410.8416134862475</v>
      </c>
      <c r="E82" s="30">
        <f t="shared" ref="E82:E145" si="10">IF(AND(Pay_Num&lt;&gt;"",Sched_Pay+Scheduled_Extra_Payments&lt;Beg_Bal),Scheduled_Extra_Payments,IF(AND(Pay_Num&lt;&gt;"",Beg_Bal-Sched_Pay&gt;0),Beg_Bal-Sched_Pay,IF(Pay_Num&lt;&gt;"",0,"")))</f>
        <v>0</v>
      </c>
      <c r="F82" s="25">
        <f t="shared" ref="F82:F145" si="11">IF(AND(Pay_Num&lt;&gt;"",Sched_Pay+Extra_Pay&lt;Beg_Bal),Sched_Pay+Extra_Pay,IF(Pay_Num&lt;&gt;"",Beg_Bal,""))</f>
        <v>1410.8416134862475</v>
      </c>
      <c r="G82" s="25">
        <f t="shared" si="5"/>
        <v>1092.1040448957754</v>
      </c>
      <c r="H82" s="25">
        <f t="shared" si="6"/>
        <v>318.73756859047211</v>
      </c>
      <c r="I82" s="25">
        <f t="shared" ref="I82:I145" si="12">IF(AND(Pay_Num&lt;&gt;"",Sched_Pay+Extra_Pay&lt;Beg_Bal),Beg_Bal-Princ,IF(Pay_Num&lt;&gt;"",0,""))</f>
        <v>68450.638193025414</v>
      </c>
      <c r="J82" s="5"/>
      <c r="K82" s="5"/>
    </row>
    <row r="83" spans="1:11">
      <c r="A83" s="22">
        <f t="shared" ref="A83:A146" si="13">IF(Values_Entered,A82+1,"")</f>
        <v>66</v>
      </c>
      <c r="B83" s="23">
        <f t="shared" si="9"/>
        <v>39630</v>
      </c>
      <c r="C83" s="25">
        <f t="shared" si="7"/>
        <v>68450.638193025414</v>
      </c>
      <c r="D83" s="25">
        <f t="shared" si="8"/>
        <v>1410.8416134862475</v>
      </c>
      <c r="E83" s="30">
        <f t="shared" si="10"/>
        <v>0</v>
      </c>
      <c r="F83" s="25">
        <f t="shared" si="11"/>
        <v>1410.8416134862475</v>
      </c>
      <c r="G83" s="25">
        <f t="shared" ref="G83:G146" si="14">IF(Pay_Num&lt;&gt;"",Total_Pay-Int,"")</f>
        <v>1097.1095217682143</v>
      </c>
      <c r="H83" s="25">
        <f t="shared" ref="H83:H146" si="15">IF(Pay_Num&lt;&gt;"",Beg_Bal*Interest_Rate/Num_Pmt_Per_Year,"")</f>
        <v>313.73209171803313</v>
      </c>
      <c r="I83" s="25">
        <f t="shared" si="12"/>
        <v>67353.528671257198</v>
      </c>
      <c r="J83" s="5"/>
      <c r="K83" s="5"/>
    </row>
    <row r="84" spans="1:11">
      <c r="A84" s="22">
        <f t="shared" si="13"/>
        <v>67</v>
      </c>
      <c r="B84" s="23">
        <f t="shared" si="9"/>
        <v>39661</v>
      </c>
      <c r="C84" s="25">
        <f t="shared" ref="C84:C147" si="16">IF(Pay_Num&lt;&gt;"",I83,"")</f>
        <v>67353.528671257198</v>
      </c>
      <c r="D84" s="25">
        <f t="shared" ref="D84:D147" si="17">IF(Pay_Num&lt;&gt;"",Scheduled_Monthly_Payment,"")</f>
        <v>1410.8416134862475</v>
      </c>
      <c r="E84" s="30">
        <f t="shared" si="10"/>
        <v>0</v>
      </c>
      <c r="F84" s="25">
        <f t="shared" si="11"/>
        <v>1410.8416134862475</v>
      </c>
      <c r="G84" s="25">
        <f t="shared" si="14"/>
        <v>1102.1379404096519</v>
      </c>
      <c r="H84" s="25">
        <f t="shared" si="15"/>
        <v>308.70367307659552</v>
      </c>
      <c r="I84" s="25">
        <f t="shared" si="12"/>
        <v>66251.390730847546</v>
      </c>
      <c r="J84" s="5"/>
      <c r="K84" s="5"/>
    </row>
    <row r="85" spans="1:11">
      <c r="A85" s="22">
        <f t="shared" si="13"/>
        <v>68</v>
      </c>
      <c r="B85" s="23">
        <f t="shared" si="9"/>
        <v>39692</v>
      </c>
      <c r="C85" s="25">
        <f t="shared" si="16"/>
        <v>66251.390730847546</v>
      </c>
      <c r="D85" s="25">
        <f t="shared" si="17"/>
        <v>1410.8416134862475</v>
      </c>
      <c r="E85" s="30">
        <f t="shared" si="10"/>
        <v>0</v>
      </c>
      <c r="F85" s="25">
        <f t="shared" si="11"/>
        <v>1410.8416134862475</v>
      </c>
      <c r="G85" s="25">
        <f t="shared" si="14"/>
        <v>1107.1894059698629</v>
      </c>
      <c r="H85" s="25">
        <f t="shared" si="15"/>
        <v>303.65220751638458</v>
      </c>
      <c r="I85" s="25">
        <f t="shared" si="12"/>
        <v>65144.201324877686</v>
      </c>
      <c r="J85" s="5"/>
      <c r="K85" s="5"/>
    </row>
    <row r="86" spans="1:11">
      <c r="A86" s="22">
        <f t="shared" si="13"/>
        <v>69</v>
      </c>
      <c r="B86" s="23">
        <f t="shared" si="9"/>
        <v>39722</v>
      </c>
      <c r="C86" s="25">
        <f t="shared" si="16"/>
        <v>65144.201324877686</v>
      </c>
      <c r="D86" s="25">
        <f t="shared" si="17"/>
        <v>1410.8416134862475</v>
      </c>
      <c r="E86" s="30">
        <f t="shared" si="10"/>
        <v>0</v>
      </c>
      <c r="F86" s="25">
        <f t="shared" si="11"/>
        <v>1410.8416134862475</v>
      </c>
      <c r="G86" s="25">
        <f t="shared" si="14"/>
        <v>1112.2640240805581</v>
      </c>
      <c r="H86" s="25">
        <f t="shared" si="15"/>
        <v>298.57758940568937</v>
      </c>
      <c r="I86" s="25">
        <f t="shared" si="12"/>
        <v>64031.93730079713</v>
      </c>
      <c r="J86" s="5"/>
      <c r="K86" s="5"/>
    </row>
    <row r="87" spans="1:11">
      <c r="A87" s="22">
        <f t="shared" si="13"/>
        <v>70</v>
      </c>
      <c r="B87" s="23">
        <f t="shared" si="9"/>
        <v>39753</v>
      </c>
      <c r="C87" s="25">
        <f t="shared" si="16"/>
        <v>64031.93730079713</v>
      </c>
      <c r="D87" s="25">
        <f t="shared" si="17"/>
        <v>1410.8416134862475</v>
      </c>
      <c r="E87" s="30">
        <f t="shared" si="10"/>
        <v>0</v>
      </c>
      <c r="F87" s="25">
        <f t="shared" si="11"/>
        <v>1410.8416134862475</v>
      </c>
      <c r="G87" s="25">
        <f t="shared" si="14"/>
        <v>1117.361900857594</v>
      </c>
      <c r="H87" s="25">
        <f t="shared" si="15"/>
        <v>293.47971262865354</v>
      </c>
      <c r="I87" s="25">
        <f t="shared" si="12"/>
        <v>62914.575399939538</v>
      </c>
      <c r="J87" s="5"/>
      <c r="K87" s="5"/>
    </row>
    <row r="88" spans="1:11">
      <c r="A88" s="22">
        <f t="shared" si="13"/>
        <v>71</v>
      </c>
      <c r="B88" s="23">
        <f t="shared" si="9"/>
        <v>39783</v>
      </c>
      <c r="C88" s="25">
        <f t="shared" si="16"/>
        <v>62914.575399939538</v>
      </c>
      <c r="D88" s="25">
        <f t="shared" si="17"/>
        <v>1410.8416134862475</v>
      </c>
      <c r="E88" s="30">
        <f t="shared" si="10"/>
        <v>0</v>
      </c>
      <c r="F88" s="25">
        <f t="shared" si="11"/>
        <v>1410.8416134862475</v>
      </c>
      <c r="G88" s="25">
        <f t="shared" si="14"/>
        <v>1122.4831429031913</v>
      </c>
      <c r="H88" s="25">
        <f t="shared" si="15"/>
        <v>288.3584705830562</v>
      </c>
      <c r="I88" s="25">
        <f t="shared" si="12"/>
        <v>61792.092257036347</v>
      </c>
      <c r="J88" s="5"/>
      <c r="K88" s="5"/>
    </row>
    <row r="89" spans="1:11">
      <c r="A89" s="22">
        <f t="shared" si="13"/>
        <v>72</v>
      </c>
      <c r="B89" s="23">
        <f t="shared" si="9"/>
        <v>39814</v>
      </c>
      <c r="C89" s="25">
        <f t="shared" si="16"/>
        <v>61792.092257036347</v>
      </c>
      <c r="D89" s="25">
        <f t="shared" si="17"/>
        <v>1410.8416134862475</v>
      </c>
      <c r="E89" s="30">
        <f t="shared" si="10"/>
        <v>0</v>
      </c>
      <c r="F89" s="25">
        <f t="shared" si="11"/>
        <v>1410.8416134862475</v>
      </c>
      <c r="G89" s="25">
        <f t="shared" si="14"/>
        <v>1127.6278573081643</v>
      </c>
      <c r="H89" s="25">
        <f t="shared" si="15"/>
        <v>283.21375617808326</v>
      </c>
      <c r="I89" s="25">
        <f t="shared" si="12"/>
        <v>60664.464399728182</v>
      </c>
      <c r="J89" s="5"/>
      <c r="K89" s="5"/>
    </row>
    <row r="90" spans="1:11">
      <c r="A90" s="22">
        <f t="shared" si="13"/>
        <v>73</v>
      </c>
      <c r="B90" s="23">
        <f t="shared" si="9"/>
        <v>39845</v>
      </c>
      <c r="C90" s="25">
        <f t="shared" si="16"/>
        <v>60664.464399728182</v>
      </c>
      <c r="D90" s="25">
        <f t="shared" si="17"/>
        <v>1410.8416134862475</v>
      </c>
      <c r="E90" s="30">
        <f t="shared" si="10"/>
        <v>0</v>
      </c>
      <c r="F90" s="25">
        <f t="shared" si="11"/>
        <v>1410.8416134862475</v>
      </c>
      <c r="G90" s="25">
        <f t="shared" si="14"/>
        <v>1132.79615165416</v>
      </c>
      <c r="H90" s="25">
        <f t="shared" si="15"/>
        <v>278.04546183208748</v>
      </c>
      <c r="I90" s="25">
        <f t="shared" si="12"/>
        <v>59531.66824807402</v>
      </c>
      <c r="J90" s="5"/>
      <c r="K90" s="5"/>
    </row>
    <row r="91" spans="1:11">
      <c r="A91" s="22">
        <f t="shared" si="13"/>
        <v>74</v>
      </c>
      <c r="B91" s="23">
        <f t="shared" si="9"/>
        <v>39873</v>
      </c>
      <c r="C91" s="25">
        <f t="shared" si="16"/>
        <v>59531.66824807402</v>
      </c>
      <c r="D91" s="25">
        <f t="shared" si="17"/>
        <v>1410.8416134862475</v>
      </c>
      <c r="E91" s="30">
        <f t="shared" si="10"/>
        <v>0</v>
      </c>
      <c r="F91" s="25">
        <f t="shared" si="11"/>
        <v>1410.8416134862475</v>
      </c>
      <c r="G91" s="25">
        <f t="shared" si="14"/>
        <v>1137.9881340159081</v>
      </c>
      <c r="H91" s="25">
        <f t="shared" si="15"/>
        <v>272.85347947033927</v>
      </c>
      <c r="I91" s="25">
        <f t="shared" si="12"/>
        <v>58393.680114058108</v>
      </c>
      <c r="J91" s="5"/>
      <c r="K91" s="5"/>
    </row>
    <row r="92" spans="1:11">
      <c r="A92" s="22">
        <f t="shared" si="13"/>
        <v>75</v>
      </c>
      <c r="B92" s="23">
        <f t="shared" si="9"/>
        <v>39904</v>
      </c>
      <c r="C92" s="25">
        <f t="shared" si="16"/>
        <v>58393.680114058108</v>
      </c>
      <c r="D92" s="25">
        <f t="shared" si="17"/>
        <v>1410.8416134862475</v>
      </c>
      <c r="E92" s="30">
        <f t="shared" si="10"/>
        <v>0</v>
      </c>
      <c r="F92" s="25">
        <f t="shared" si="11"/>
        <v>1410.8416134862475</v>
      </c>
      <c r="G92" s="25">
        <f t="shared" si="14"/>
        <v>1143.2039129634811</v>
      </c>
      <c r="H92" s="25">
        <f t="shared" si="15"/>
        <v>267.63770052276635</v>
      </c>
      <c r="I92" s="25">
        <f t="shared" si="12"/>
        <v>57250.476201094629</v>
      </c>
      <c r="J92" s="5"/>
      <c r="K92" s="5"/>
    </row>
    <row r="93" spans="1:11">
      <c r="A93" s="22">
        <f t="shared" si="13"/>
        <v>76</v>
      </c>
      <c r="B93" s="23">
        <f t="shared" si="9"/>
        <v>39934</v>
      </c>
      <c r="C93" s="25">
        <f t="shared" si="16"/>
        <v>57250.476201094629</v>
      </c>
      <c r="D93" s="25">
        <f t="shared" si="17"/>
        <v>1410.8416134862475</v>
      </c>
      <c r="E93" s="30">
        <f t="shared" si="10"/>
        <v>0</v>
      </c>
      <c r="F93" s="25">
        <f t="shared" si="11"/>
        <v>1410.8416134862475</v>
      </c>
      <c r="G93" s="25">
        <f t="shared" si="14"/>
        <v>1148.4435975645638</v>
      </c>
      <c r="H93" s="25">
        <f t="shared" si="15"/>
        <v>262.39801592168368</v>
      </c>
      <c r="I93" s="25">
        <f t="shared" si="12"/>
        <v>56102.032603530068</v>
      </c>
      <c r="J93" s="5"/>
      <c r="K93" s="5"/>
    </row>
    <row r="94" spans="1:11">
      <c r="A94" s="22">
        <f t="shared" si="13"/>
        <v>77</v>
      </c>
      <c r="B94" s="23">
        <f t="shared" si="9"/>
        <v>39965</v>
      </c>
      <c r="C94" s="25">
        <f t="shared" si="16"/>
        <v>56102.032603530068</v>
      </c>
      <c r="D94" s="25">
        <f t="shared" si="17"/>
        <v>1410.8416134862475</v>
      </c>
      <c r="E94" s="30">
        <f t="shared" si="10"/>
        <v>0</v>
      </c>
      <c r="F94" s="25">
        <f t="shared" si="11"/>
        <v>1410.8416134862475</v>
      </c>
      <c r="G94" s="25">
        <f t="shared" si="14"/>
        <v>1153.7072973867348</v>
      </c>
      <c r="H94" s="25">
        <f t="shared" si="15"/>
        <v>257.13431609951283</v>
      </c>
      <c r="I94" s="25">
        <f t="shared" si="12"/>
        <v>54948.325306143335</v>
      </c>
      <c r="J94" s="5"/>
      <c r="K94" s="5"/>
    </row>
    <row r="95" spans="1:11">
      <c r="A95" s="22">
        <f t="shared" si="13"/>
        <v>78</v>
      </c>
      <c r="B95" s="23">
        <f t="shared" si="9"/>
        <v>39995</v>
      </c>
      <c r="C95" s="25">
        <f t="shared" si="16"/>
        <v>54948.325306143335</v>
      </c>
      <c r="D95" s="25">
        <f t="shared" si="17"/>
        <v>1410.8416134862475</v>
      </c>
      <c r="E95" s="30">
        <f t="shared" si="10"/>
        <v>0</v>
      </c>
      <c r="F95" s="25">
        <f t="shared" si="11"/>
        <v>1410.8416134862475</v>
      </c>
      <c r="G95" s="25">
        <f t="shared" si="14"/>
        <v>1158.9951224997571</v>
      </c>
      <c r="H95" s="25">
        <f t="shared" si="15"/>
        <v>251.84649098649029</v>
      </c>
      <c r="I95" s="25">
        <f t="shared" si="12"/>
        <v>53789.330183643578</v>
      </c>
      <c r="J95" s="5"/>
      <c r="K95" s="5"/>
    </row>
    <row r="96" spans="1:11">
      <c r="A96" s="22">
        <f t="shared" si="13"/>
        <v>79</v>
      </c>
      <c r="B96" s="23">
        <f t="shared" si="9"/>
        <v>40026</v>
      </c>
      <c r="C96" s="25">
        <f t="shared" si="16"/>
        <v>53789.330183643578</v>
      </c>
      <c r="D96" s="25">
        <f t="shared" si="17"/>
        <v>1410.8416134862475</v>
      </c>
      <c r="E96" s="30">
        <f t="shared" si="10"/>
        <v>0</v>
      </c>
      <c r="F96" s="25">
        <f t="shared" si="11"/>
        <v>1410.8416134862475</v>
      </c>
      <c r="G96" s="25">
        <f t="shared" si="14"/>
        <v>1164.3071834778812</v>
      </c>
      <c r="H96" s="25">
        <f t="shared" si="15"/>
        <v>246.5344300083664</v>
      </c>
      <c r="I96" s="25">
        <f t="shared" si="12"/>
        <v>52625.023000165696</v>
      </c>
      <c r="J96" s="5"/>
      <c r="K96" s="5"/>
    </row>
    <row r="97" spans="1:11">
      <c r="A97" s="22">
        <f t="shared" si="13"/>
        <v>80</v>
      </c>
      <c r="B97" s="23">
        <f t="shared" si="9"/>
        <v>40057</v>
      </c>
      <c r="C97" s="25">
        <f t="shared" si="16"/>
        <v>52625.023000165696</v>
      </c>
      <c r="D97" s="25">
        <f t="shared" si="17"/>
        <v>1410.8416134862475</v>
      </c>
      <c r="E97" s="30">
        <f t="shared" si="10"/>
        <v>0</v>
      </c>
      <c r="F97" s="25">
        <f t="shared" si="11"/>
        <v>1410.8416134862475</v>
      </c>
      <c r="G97" s="25">
        <f t="shared" si="14"/>
        <v>1169.6435914021547</v>
      </c>
      <c r="H97" s="25">
        <f t="shared" si="15"/>
        <v>241.1980220840928</v>
      </c>
      <c r="I97" s="25">
        <f t="shared" si="12"/>
        <v>51455.37940876354</v>
      </c>
      <c r="J97" s="5"/>
      <c r="K97" s="5"/>
    </row>
    <row r="98" spans="1:11">
      <c r="A98" s="22">
        <f t="shared" si="13"/>
        <v>81</v>
      </c>
      <c r="B98" s="23">
        <f t="shared" si="9"/>
        <v>40087</v>
      </c>
      <c r="C98" s="25">
        <f t="shared" si="16"/>
        <v>51455.37940876354</v>
      </c>
      <c r="D98" s="25">
        <f t="shared" si="17"/>
        <v>1410.8416134862475</v>
      </c>
      <c r="E98" s="30">
        <f t="shared" si="10"/>
        <v>0</v>
      </c>
      <c r="F98" s="25">
        <f t="shared" si="11"/>
        <v>1410.8416134862475</v>
      </c>
      <c r="G98" s="25">
        <f t="shared" si="14"/>
        <v>1175.004457862748</v>
      </c>
      <c r="H98" s="25">
        <f t="shared" si="15"/>
        <v>235.83715562349957</v>
      </c>
      <c r="I98" s="25">
        <f t="shared" si="12"/>
        <v>50280.37495090079</v>
      </c>
      <c r="J98" s="5"/>
      <c r="K98" s="5"/>
    </row>
    <row r="99" spans="1:11">
      <c r="A99" s="22">
        <f t="shared" si="13"/>
        <v>82</v>
      </c>
      <c r="B99" s="23">
        <f t="shared" si="9"/>
        <v>40118</v>
      </c>
      <c r="C99" s="25">
        <f t="shared" si="16"/>
        <v>50280.37495090079</v>
      </c>
      <c r="D99" s="25">
        <f t="shared" si="17"/>
        <v>1410.8416134862475</v>
      </c>
      <c r="E99" s="30">
        <f t="shared" si="10"/>
        <v>0</v>
      </c>
      <c r="F99" s="25">
        <f t="shared" si="11"/>
        <v>1410.8416134862475</v>
      </c>
      <c r="G99" s="25">
        <f t="shared" si="14"/>
        <v>1180.3898949612856</v>
      </c>
      <c r="H99" s="25">
        <f t="shared" si="15"/>
        <v>230.45171852496196</v>
      </c>
      <c r="I99" s="25">
        <f t="shared" si="12"/>
        <v>49099.985055939505</v>
      </c>
      <c r="J99" s="5"/>
      <c r="K99" s="5"/>
    </row>
    <row r="100" spans="1:11">
      <c r="A100" s="22">
        <f t="shared" si="13"/>
        <v>83</v>
      </c>
      <c r="B100" s="23">
        <f t="shared" si="9"/>
        <v>40148</v>
      </c>
      <c r="C100" s="25">
        <f t="shared" si="16"/>
        <v>49099.985055939505</v>
      </c>
      <c r="D100" s="25">
        <f t="shared" si="17"/>
        <v>1410.8416134862475</v>
      </c>
      <c r="E100" s="30">
        <f t="shared" si="10"/>
        <v>0</v>
      </c>
      <c r="F100" s="25">
        <f t="shared" si="11"/>
        <v>1410.8416134862475</v>
      </c>
      <c r="G100" s="25">
        <f t="shared" si="14"/>
        <v>1185.8000153131916</v>
      </c>
      <c r="H100" s="25">
        <f t="shared" si="15"/>
        <v>225.04159817305606</v>
      </c>
      <c r="I100" s="25">
        <f t="shared" si="12"/>
        <v>47914.185040626311</v>
      </c>
      <c r="J100" s="5"/>
      <c r="K100" s="5"/>
    </row>
    <row r="101" spans="1:11">
      <c r="A101" s="22">
        <f t="shared" si="13"/>
        <v>84</v>
      </c>
      <c r="B101" s="23">
        <f t="shared" si="9"/>
        <v>40179</v>
      </c>
      <c r="C101" s="25">
        <f t="shared" si="16"/>
        <v>47914.185040626311</v>
      </c>
      <c r="D101" s="25">
        <f t="shared" si="17"/>
        <v>1410.8416134862475</v>
      </c>
      <c r="E101" s="30">
        <f t="shared" si="10"/>
        <v>0</v>
      </c>
      <c r="F101" s="25">
        <f t="shared" si="11"/>
        <v>1410.8416134862475</v>
      </c>
      <c r="G101" s="25">
        <f t="shared" si="14"/>
        <v>1191.2349320500437</v>
      </c>
      <c r="H101" s="25">
        <f t="shared" si="15"/>
        <v>219.6066814362039</v>
      </c>
      <c r="I101" s="25">
        <f t="shared" si="12"/>
        <v>46722.950108576268</v>
      </c>
      <c r="J101" s="5"/>
      <c r="K101" s="5"/>
    </row>
    <row r="102" spans="1:11">
      <c r="A102" s="22">
        <f t="shared" si="13"/>
        <v>85</v>
      </c>
      <c r="B102" s="23">
        <f t="shared" si="9"/>
        <v>40210</v>
      </c>
      <c r="C102" s="25">
        <f t="shared" si="16"/>
        <v>46722.950108576268</v>
      </c>
      <c r="D102" s="25">
        <f t="shared" si="17"/>
        <v>1410.8416134862475</v>
      </c>
      <c r="E102" s="30">
        <f t="shared" si="10"/>
        <v>0</v>
      </c>
      <c r="F102" s="25">
        <f t="shared" si="11"/>
        <v>1410.8416134862475</v>
      </c>
      <c r="G102" s="25">
        <f t="shared" si="14"/>
        <v>1196.6947588219396</v>
      </c>
      <c r="H102" s="25">
        <f t="shared" si="15"/>
        <v>214.14685466430788</v>
      </c>
      <c r="I102" s="25">
        <f t="shared" si="12"/>
        <v>45526.255349754327</v>
      </c>
      <c r="J102" s="5"/>
      <c r="K102" s="5"/>
    </row>
    <row r="103" spans="1:11">
      <c r="A103" s="22">
        <f t="shared" si="13"/>
        <v>86</v>
      </c>
      <c r="B103" s="23">
        <f t="shared" si="9"/>
        <v>40238</v>
      </c>
      <c r="C103" s="25">
        <f t="shared" si="16"/>
        <v>45526.255349754327</v>
      </c>
      <c r="D103" s="25">
        <f t="shared" si="17"/>
        <v>1410.8416134862475</v>
      </c>
      <c r="E103" s="30">
        <f t="shared" si="10"/>
        <v>0</v>
      </c>
      <c r="F103" s="25">
        <f t="shared" si="11"/>
        <v>1410.8416134862475</v>
      </c>
      <c r="G103" s="25">
        <f t="shared" si="14"/>
        <v>1202.1796097998736</v>
      </c>
      <c r="H103" s="25">
        <f t="shared" si="15"/>
        <v>208.66200368637399</v>
      </c>
      <c r="I103" s="25">
        <f t="shared" si="12"/>
        <v>44324.075739954453</v>
      </c>
      <c r="J103" s="5"/>
      <c r="K103" s="5"/>
    </row>
    <row r="104" spans="1:11">
      <c r="A104" s="22">
        <f t="shared" si="13"/>
        <v>87</v>
      </c>
      <c r="B104" s="23">
        <f t="shared" si="9"/>
        <v>40269</v>
      </c>
      <c r="C104" s="25">
        <f t="shared" si="16"/>
        <v>44324.075739954453</v>
      </c>
      <c r="D104" s="25">
        <f t="shared" si="17"/>
        <v>1410.8416134862475</v>
      </c>
      <c r="E104" s="30">
        <f t="shared" si="10"/>
        <v>0</v>
      </c>
      <c r="F104" s="25">
        <f t="shared" si="11"/>
        <v>1410.8416134862475</v>
      </c>
      <c r="G104" s="25">
        <f t="shared" si="14"/>
        <v>1207.6895996781229</v>
      </c>
      <c r="H104" s="25">
        <f t="shared" si="15"/>
        <v>203.15201380812459</v>
      </c>
      <c r="I104" s="25">
        <f t="shared" si="12"/>
        <v>43116.386140276329</v>
      </c>
      <c r="J104" s="5"/>
      <c r="K104" s="5"/>
    </row>
    <row r="105" spans="1:11">
      <c r="A105" s="22">
        <f t="shared" si="13"/>
        <v>88</v>
      </c>
      <c r="B105" s="23">
        <f t="shared" si="9"/>
        <v>40299</v>
      </c>
      <c r="C105" s="25">
        <f t="shared" si="16"/>
        <v>43116.386140276329</v>
      </c>
      <c r="D105" s="25">
        <f t="shared" si="17"/>
        <v>1410.8416134862475</v>
      </c>
      <c r="E105" s="30">
        <f t="shared" si="10"/>
        <v>0</v>
      </c>
      <c r="F105" s="25">
        <f t="shared" si="11"/>
        <v>1410.8416134862475</v>
      </c>
      <c r="G105" s="25">
        <f t="shared" si="14"/>
        <v>1213.2248436766477</v>
      </c>
      <c r="H105" s="25">
        <f t="shared" si="15"/>
        <v>197.61676980959984</v>
      </c>
      <c r="I105" s="25">
        <f t="shared" si="12"/>
        <v>41903.161296599683</v>
      </c>
      <c r="J105" s="5"/>
      <c r="K105" s="5"/>
    </row>
    <row r="106" spans="1:11">
      <c r="A106" s="22">
        <f t="shared" si="13"/>
        <v>89</v>
      </c>
      <c r="B106" s="23">
        <f t="shared" si="9"/>
        <v>40330</v>
      </c>
      <c r="C106" s="25">
        <f t="shared" si="16"/>
        <v>41903.161296599683</v>
      </c>
      <c r="D106" s="25">
        <f t="shared" si="17"/>
        <v>1410.8416134862475</v>
      </c>
      <c r="E106" s="30">
        <f t="shared" si="10"/>
        <v>0</v>
      </c>
      <c r="F106" s="25">
        <f t="shared" si="11"/>
        <v>1410.8416134862475</v>
      </c>
      <c r="G106" s="25">
        <f t="shared" si="14"/>
        <v>1218.785457543499</v>
      </c>
      <c r="H106" s="25">
        <f t="shared" si="15"/>
        <v>192.05615594274855</v>
      </c>
      <c r="I106" s="25">
        <f t="shared" si="12"/>
        <v>40684.375839056185</v>
      </c>
      <c r="J106" s="5"/>
      <c r="K106" s="5"/>
    </row>
    <row r="107" spans="1:11">
      <c r="A107" s="22">
        <f t="shared" si="13"/>
        <v>90</v>
      </c>
      <c r="B107" s="23">
        <f t="shared" si="9"/>
        <v>40360</v>
      </c>
      <c r="C107" s="25">
        <f t="shared" si="16"/>
        <v>40684.375839056185</v>
      </c>
      <c r="D107" s="25">
        <f t="shared" si="17"/>
        <v>1410.8416134862475</v>
      </c>
      <c r="E107" s="30">
        <f t="shared" si="10"/>
        <v>0</v>
      </c>
      <c r="F107" s="25">
        <f t="shared" si="11"/>
        <v>1410.8416134862475</v>
      </c>
      <c r="G107" s="25">
        <f t="shared" si="14"/>
        <v>1224.3715575572401</v>
      </c>
      <c r="H107" s="25">
        <f t="shared" si="15"/>
        <v>186.47005592900754</v>
      </c>
      <c r="I107" s="25">
        <f t="shared" si="12"/>
        <v>39460.004281498943</v>
      </c>
      <c r="J107" s="5"/>
      <c r="K107" s="5"/>
    </row>
    <row r="108" spans="1:11">
      <c r="A108" s="22">
        <f t="shared" si="13"/>
        <v>91</v>
      </c>
      <c r="B108" s="23">
        <f t="shared" si="9"/>
        <v>40391</v>
      </c>
      <c r="C108" s="25">
        <f t="shared" si="16"/>
        <v>39460.004281498943</v>
      </c>
      <c r="D108" s="25">
        <f t="shared" si="17"/>
        <v>1410.8416134862475</v>
      </c>
      <c r="E108" s="30">
        <f t="shared" si="10"/>
        <v>0</v>
      </c>
      <c r="F108" s="25">
        <f t="shared" si="11"/>
        <v>1410.8416134862475</v>
      </c>
      <c r="G108" s="25">
        <f t="shared" si="14"/>
        <v>1229.9832605293773</v>
      </c>
      <c r="H108" s="25">
        <f t="shared" si="15"/>
        <v>180.85835295687016</v>
      </c>
      <c r="I108" s="25">
        <f t="shared" si="12"/>
        <v>38230.021020969565</v>
      </c>
      <c r="J108" s="5"/>
      <c r="K108" s="5"/>
    </row>
    <row r="109" spans="1:11">
      <c r="A109" s="22">
        <f t="shared" si="13"/>
        <v>92</v>
      </c>
      <c r="B109" s="23">
        <f t="shared" si="9"/>
        <v>40422</v>
      </c>
      <c r="C109" s="25">
        <f t="shared" si="16"/>
        <v>38230.021020969565</v>
      </c>
      <c r="D109" s="25">
        <f t="shared" si="17"/>
        <v>1410.8416134862475</v>
      </c>
      <c r="E109" s="30">
        <f t="shared" si="10"/>
        <v>0</v>
      </c>
      <c r="F109" s="25">
        <f t="shared" si="11"/>
        <v>1410.8416134862475</v>
      </c>
      <c r="G109" s="25">
        <f t="shared" si="14"/>
        <v>1235.6206838068038</v>
      </c>
      <c r="H109" s="25">
        <f t="shared" si="15"/>
        <v>175.22092967944386</v>
      </c>
      <c r="I109" s="25">
        <f t="shared" si="12"/>
        <v>36994.400337162762</v>
      </c>
      <c r="J109" s="5"/>
      <c r="K109" s="5"/>
    </row>
    <row r="110" spans="1:11">
      <c r="A110" s="22">
        <f t="shared" si="13"/>
        <v>93</v>
      </c>
      <c r="B110" s="23">
        <f t="shared" si="9"/>
        <v>40452</v>
      </c>
      <c r="C110" s="25">
        <f t="shared" si="16"/>
        <v>36994.400337162762</v>
      </c>
      <c r="D110" s="25">
        <f t="shared" si="17"/>
        <v>1410.8416134862475</v>
      </c>
      <c r="E110" s="30">
        <f t="shared" si="10"/>
        <v>0</v>
      </c>
      <c r="F110" s="25">
        <f t="shared" si="11"/>
        <v>1410.8416134862475</v>
      </c>
      <c r="G110" s="25">
        <f t="shared" si="14"/>
        <v>1241.2839452742514</v>
      </c>
      <c r="H110" s="25">
        <f t="shared" si="15"/>
        <v>169.557668211996</v>
      </c>
      <c r="I110" s="25">
        <f t="shared" si="12"/>
        <v>35753.116391888514</v>
      </c>
      <c r="J110" s="5"/>
      <c r="K110" s="5"/>
    </row>
    <row r="111" spans="1:11">
      <c r="A111" s="22">
        <f t="shared" si="13"/>
        <v>94</v>
      </c>
      <c r="B111" s="23">
        <f t="shared" si="9"/>
        <v>40483</v>
      </c>
      <c r="C111" s="25">
        <f t="shared" si="16"/>
        <v>35753.116391888514</v>
      </c>
      <c r="D111" s="25">
        <f t="shared" si="17"/>
        <v>1410.8416134862475</v>
      </c>
      <c r="E111" s="30">
        <f t="shared" si="10"/>
        <v>0</v>
      </c>
      <c r="F111" s="25">
        <f t="shared" si="11"/>
        <v>1410.8416134862475</v>
      </c>
      <c r="G111" s="25">
        <f t="shared" si="14"/>
        <v>1246.9731633567585</v>
      </c>
      <c r="H111" s="25">
        <f t="shared" si="15"/>
        <v>163.86845012948902</v>
      </c>
      <c r="I111" s="25">
        <f t="shared" si="12"/>
        <v>34506.143228531757</v>
      </c>
      <c r="J111" s="5"/>
      <c r="K111" s="5"/>
    </row>
    <row r="112" spans="1:11">
      <c r="A112" s="22">
        <f t="shared" si="13"/>
        <v>95</v>
      </c>
      <c r="B112" s="23">
        <f t="shared" si="9"/>
        <v>40513</v>
      </c>
      <c r="C112" s="25">
        <f t="shared" si="16"/>
        <v>34506.143228531757</v>
      </c>
      <c r="D112" s="25">
        <f t="shared" si="17"/>
        <v>1410.8416134862475</v>
      </c>
      <c r="E112" s="30">
        <f t="shared" si="10"/>
        <v>0</v>
      </c>
      <c r="F112" s="25">
        <f t="shared" si="11"/>
        <v>1410.8416134862475</v>
      </c>
      <c r="G112" s="25">
        <f t="shared" si="14"/>
        <v>1252.6884570221437</v>
      </c>
      <c r="H112" s="25">
        <f t="shared" si="15"/>
        <v>158.15315646410389</v>
      </c>
      <c r="I112" s="25">
        <f t="shared" si="12"/>
        <v>33253.454771509612</v>
      </c>
      <c r="J112" s="5"/>
      <c r="K112" s="5"/>
    </row>
    <row r="113" spans="1:11">
      <c r="A113" s="22">
        <f t="shared" si="13"/>
        <v>96</v>
      </c>
      <c r="B113" s="23">
        <f t="shared" si="9"/>
        <v>40544</v>
      </c>
      <c r="C113" s="25">
        <f t="shared" si="16"/>
        <v>33253.454771509612</v>
      </c>
      <c r="D113" s="25">
        <f t="shared" si="17"/>
        <v>1410.8416134862475</v>
      </c>
      <c r="E113" s="30">
        <f t="shared" si="10"/>
        <v>0</v>
      </c>
      <c r="F113" s="25">
        <f t="shared" si="11"/>
        <v>1410.8416134862475</v>
      </c>
      <c r="G113" s="25">
        <f t="shared" si="14"/>
        <v>1258.4299457834952</v>
      </c>
      <c r="H113" s="25">
        <f t="shared" si="15"/>
        <v>152.4116677027524</v>
      </c>
      <c r="I113" s="25">
        <f t="shared" si="12"/>
        <v>31995.024825726116</v>
      </c>
      <c r="J113" s="5"/>
      <c r="K113" s="5"/>
    </row>
    <row r="114" spans="1:11">
      <c r="A114" s="22">
        <f t="shared" si="13"/>
        <v>97</v>
      </c>
      <c r="B114" s="23">
        <f t="shared" si="9"/>
        <v>40575</v>
      </c>
      <c r="C114" s="25">
        <f t="shared" si="16"/>
        <v>31995.024825726116</v>
      </c>
      <c r="D114" s="25">
        <f t="shared" si="17"/>
        <v>1410.8416134862475</v>
      </c>
      <c r="E114" s="30">
        <f t="shared" si="10"/>
        <v>0</v>
      </c>
      <c r="F114" s="25">
        <f t="shared" si="11"/>
        <v>1410.8416134862475</v>
      </c>
      <c r="G114" s="25">
        <f t="shared" si="14"/>
        <v>1264.1977497016694</v>
      </c>
      <c r="H114" s="25">
        <f t="shared" si="15"/>
        <v>146.64386378457803</v>
      </c>
      <c r="I114" s="25">
        <f t="shared" si="12"/>
        <v>30730.827076024445</v>
      </c>
      <c r="J114" s="5"/>
      <c r="K114" s="5"/>
    </row>
    <row r="115" spans="1:11">
      <c r="A115" s="22">
        <f t="shared" si="13"/>
        <v>98</v>
      </c>
      <c r="B115" s="23">
        <f t="shared" si="9"/>
        <v>40603</v>
      </c>
      <c r="C115" s="25">
        <f t="shared" si="16"/>
        <v>30730.827076024445</v>
      </c>
      <c r="D115" s="25">
        <f t="shared" si="17"/>
        <v>1410.8416134862475</v>
      </c>
      <c r="E115" s="30">
        <f t="shared" si="10"/>
        <v>0</v>
      </c>
      <c r="F115" s="25">
        <f t="shared" si="11"/>
        <v>1410.8416134862475</v>
      </c>
      <c r="G115" s="25">
        <f t="shared" si="14"/>
        <v>1269.9919893878021</v>
      </c>
      <c r="H115" s="25">
        <f t="shared" si="15"/>
        <v>140.84962409844539</v>
      </c>
      <c r="I115" s="25">
        <f t="shared" si="12"/>
        <v>29460.835086636642</v>
      </c>
      <c r="J115" s="5"/>
      <c r="K115" s="5"/>
    </row>
    <row r="116" spans="1:11">
      <c r="A116" s="22">
        <f t="shared" si="13"/>
        <v>99</v>
      </c>
      <c r="B116" s="23">
        <f t="shared" si="9"/>
        <v>40634</v>
      </c>
      <c r="C116" s="25">
        <f t="shared" si="16"/>
        <v>29460.835086636642</v>
      </c>
      <c r="D116" s="25">
        <f t="shared" si="17"/>
        <v>1410.8416134862475</v>
      </c>
      <c r="E116" s="30">
        <f t="shared" si="10"/>
        <v>0</v>
      </c>
      <c r="F116" s="25">
        <f t="shared" si="11"/>
        <v>1410.8416134862475</v>
      </c>
      <c r="G116" s="25">
        <f t="shared" si="14"/>
        <v>1275.8127860058296</v>
      </c>
      <c r="H116" s="25">
        <f t="shared" si="15"/>
        <v>135.02882748041796</v>
      </c>
      <c r="I116" s="25">
        <f t="shared" si="12"/>
        <v>28185.022300630812</v>
      </c>
      <c r="J116" s="5"/>
      <c r="K116" s="5"/>
    </row>
    <row r="117" spans="1:11">
      <c r="A117" s="22">
        <f t="shared" si="13"/>
        <v>100</v>
      </c>
      <c r="B117" s="23">
        <f t="shared" si="9"/>
        <v>40664</v>
      </c>
      <c r="C117" s="25">
        <f t="shared" si="16"/>
        <v>28185.022300630812</v>
      </c>
      <c r="D117" s="25">
        <f t="shared" si="17"/>
        <v>1410.8416134862475</v>
      </c>
      <c r="E117" s="30">
        <f t="shared" si="10"/>
        <v>0</v>
      </c>
      <c r="F117" s="25">
        <f t="shared" si="11"/>
        <v>1410.8416134862475</v>
      </c>
      <c r="G117" s="25">
        <f t="shared" si="14"/>
        <v>1281.660261275023</v>
      </c>
      <c r="H117" s="25">
        <f t="shared" si="15"/>
        <v>129.18135221122455</v>
      </c>
      <c r="I117" s="25">
        <f t="shared" si="12"/>
        <v>26903.362039355787</v>
      </c>
      <c r="J117" s="5"/>
      <c r="K117" s="5"/>
    </row>
    <row r="118" spans="1:11">
      <c r="A118" s="22">
        <f t="shared" si="13"/>
        <v>101</v>
      </c>
      <c r="B118" s="23">
        <f t="shared" si="9"/>
        <v>40695</v>
      </c>
      <c r="C118" s="25">
        <f t="shared" si="16"/>
        <v>26903.362039355787</v>
      </c>
      <c r="D118" s="25">
        <f t="shared" si="17"/>
        <v>1410.8416134862475</v>
      </c>
      <c r="E118" s="30">
        <f t="shared" si="10"/>
        <v>0</v>
      </c>
      <c r="F118" s="25">
        <f t="shared" si="11"/>
        <v>1410.8416134862475</v>
      </c>
      <c r="G118" s="25">
        <f t="shared" si="14"/>
        <v>1287.5345374725334</v>
      </c>
      <c r="H118" s="25">
        <f t="shared" si="15"/>
        <v>123.30707601371402</v>
      </c>
      <c r="I118" s="25">
        <f t="shared" si="12"/>
        <v>25615.827501883254</v>
      </c>
      <c r="J118" s="5"/>
      <c r="K118" s="5"/>
    </row>
    <row r="119" spans="1:11">
      <c r="A119" s="22">
        <f t="shared" si="13"/>
        <v>102</v>
      </c>
      <c r="B119" s="23">
        <f t="shared" si="9"/>
        <v>40725</v>
      </c>
      <c r="C119" s="25">
        <f t="shared" si="16"/>
        <v>25615.827501883254</v>
      </c>
      <c r="D119" s="25">
        <f t="shared" si="17"/>
        <v>1410.8416134862475</v>
      </c>
      <c r="E119" s="30">
        <f t="shared" si="10"/>
        <v>0</v>
      </c>
      <c r="F119" s="25">
        <f t="shared" si="11"/>
        <v>1410.8416134862475</v>
      </c>
      <c r="G119" s="25">
        <f t="shared" si="14"/>
        <v>1293.4357374359492</v>
      </c>
      <c r="H119" s="25">
        <f t="shared" si="15"/>
        <v>117.40587605029826</v>
      </c>
      <c r="I119" s="25">
        <f t="shared" si="12"/>
        <v>24322.391764447304</v>
      </c>
      <c r="J119" s="5"/>
      <c r="K119" s="5"/>
    </row>
    <row r="120" spans="1:11">
      <c r="A120" s="22">
        <f t="shared" si="13"/>
        <v>103</v>
      </c>
      <c r="B120" s="23">
        <f t="shared" si="9"/>
        <v>40756</v>
      </c>
      <c r="C120" s="25">
        <f t="shared" si="16"/>
        <v>24322.391764447304</v>
      </c>
      <c r="D120" s="25">
        <f t="shared" si="17"/>
        <v>1410.8416134862475</v>
      </c>
      <c r="E120" s="30">
        <f t="shared" si="10"/>
        <v>0</v>
      </c>
      <c r="F120" s="25">
        <f t="shared" si="11"/>
        <v>1410.8416134862475</v>
      </c>
      <c r="G120" s="25">
        <f t="shared" si="14"/>
        <v>1299.363984565864</v>
      </c>
      <c r="H120" s="25">
        <f t="shared" si="15"/>
        <v>111.47762892038348</v>
      </c>
      <c r="I120" s="25">
        <f t="shared" si="12"/>
        <v>23023.027779881439</v>
      </c>
      <c r="J120" s="5"/>
      <c r="K120" s="5"/>
    </row>
    <row r="121" spans="1:11">
      <c r="A121" s="22">
        <f t="shared" si="13"/>
        <v>104</v>
      </c>
      <c r="B121" s="23">
        <f t="shared" si="9"/>
        <v>40787</v>
      </c>
      <c r="C121" s="25">
        <f t="shared" si="16"/>
        <v>23023.027779881439</v>
      </c>
      <c r="D121" s="25">
        <f t="shared" si="17"/>
        <v>1410.8416134862475</v>
      </c>
      <c r="E121" s="30">
        <f t="shared" si="10"/>
        <v>0</v>
      </c>
      <c r="F121" s="25">
        <f t="shared" si="11"/>
        <v>1410.8416134862475</v>
      </c>
      <c r="G121" s="25">
        <f t="shared" si="14"/>
        <v>1305.3194028284577</v>
      </c>
      <c r="H121" s="25">
        <f t="shared" si="15"/>
        <v>105.52221065778993</v>
      </c>
      <c r="I121" s="25">
        <f t="shared" si="12"/>
        <v>21717.708377052983</v>
      </c>
      <c r="J121" s="5"/>
      <c r="K121" s="5"/>
    </row>
    <row r="122" spans="1:11">
      <c r="A122" s="22">
        <f t="shared" si="13"/>
        <v>105</v>
      </c>
      <c r="B122" s="23">
        <f t="shared" si="9"/>
        <v>40817</v>
      </c>
      <c r="C122" s="25">
        <f t="shared" si="16"/>
        <v>21717.708377052983</v>
      </c>
      <c r="D122" s="25">
        <f t="shared" si="17"/>
        <v>1410.8416134862475</v>
      </c>
      <c r="E122" s="30">
        <f t="shared" si="10"/>
        <v>0</v>
      </c>
      <c r="F122" s="25">
        <f t="shared" si="11"/>
        <v>1410.8416134862475</v>
      </c>
      <c r="G122" s="25">
        <f t="shared" si="14"/>
        <v>1311.302116758088</v>
      </c>
      <c r="H122" s="25">
        <f t="shared" si="15"/>
        <v>99.539496728159506</v>
      </c>
      <c r="I122" s="25">
        <f t="shared" si="12"/>
        <v>20406.406260294894</v>
      </c>
      <c r="J122" s="5"/>
      <c r="K122" s="5"/>
    </row>
    <row r="123" spans="1:11">
      <c r="A123" s="22">
        <f t="shared" si="13"/>
        <v>106</v>
      </c>
      <c r="B123" s="23">
        <f t="shared" si="9"/>
        <v>40848</v>
      </c>
      <c r="C123" s="25">
        <f t="shared" si="16"/>
        <v>20406.406260294894</v>
      </c>
      <c r="D123" s="25">
        <f t="shared" si="17"/>
        <v>1410.8416134862475</v>
      </c>
      <c r="E123" s="30">
        <f t="shared" si="10"/>
        <v>0</v>
      </c>
      <c r="F123" s="25">
        <f t="shared" si="11"/>
        <v>1410.8416134862475</v>
      </c>
      <c r="G123" s="25">
        <f t="shared" si="14"/>
        <v>1317.3122514598958</v>
      </c>
      <c r="H123" s="25">
        <f t="shared" si="15"/>
        <v>93.529362026351592</v>
      </c>
      <c r="I123" s="25">
        <f t="shared" si="12"/>
        <v>19089.094008835</v>
      </c>
      <c r="J123" s="5"/>
      <c r="K123" s="5"/>
    </row>
    <row r="124" spans="1:11">
      <c r="A124" s="22">
        <f t="shared" si="13"/>
        <v>107</v>
      </c>
      <c r="B124" s="23">
        <f t="shared" si="9"/>
        <v>40878</v>
      </c>
      <c r="C124" s="25">
        <f t="shared" si="16"/>
        <v>19089.094008835</v>
      </c>
      <c r="D124" s="25">
        <f t="shared" si="17"/>
        <v>1410.8416134862475</v>
      </c>
      <c r="E124" s="30">
        <f t="shared" si="10"/>
        <v>0</v>
      </c>
      <c r="F124" s="25">
        <f t="shared" si="11"/>
        <v>1410.8416134862475</v>
      </c>
      <c r="G124" s="25">
        <f t="shared" si="14"/>
        <v>1323.3499326124204</v>
      </c>
      <c r="H124" s="25">
        <f t="shared" si="15"/>
        <v>87.491680873827079</v>
      </c>
      <c r="I124" s="25">
        <f t="shared" si="12"/>
        <v>17765.744076222578</v>
      </c>
      <c r="J124" s="5"/>
      <c r="K124" s="5"/>
    </row>
    <row r="125" spans="1:11">
      <c r="A125" s="22">
        <f t="shared" si="13"/>
        <v>108</v>
      </c>
      <c r="B125" s="23">
        <f t="shared" si="9"/>
        <v>40909</v>
      </c>
      <c r="C125" s="25">
        <f t="shared" si="16"/>
        <v>17765.744076222578</v>
      </c>
      <c r="D125" s="25">
        <f t="shared" si="17"/>
        <v>1410.8416134862475</v>
      </c>
      <c r="E125" s="30">
        <f t="shared" si="10"/>
        <v>0</v>
      </c>
      <c r="F125" s="25">
        <f t="shared" si="11"/>
        <v>1410.8416134862475</v>
      </c>
      <c r="G125" s="25">
        <f t="shared" si="14"/>
        <v>1329.4152864702273</v>
      </c>
      <c r="H125" s="25">
        <f t="shared" si="15"/>
        <v>81.426327016020153</v>
      </c>
      <c r="I125" s="25">
        <f t="shared" si="12"/>
        <v>16436.328789752351</v>
      </c>
      <c r="J125" s="5"/>
      <c r="K125" s="5"/>
    </row>
    <row r="126" spans="1:11">
      <c r="A126" s="22">
        <f t="shared" si="13"/>
        <v>109</v>
      </c>
      <c r="B126" s="23">
        <f t="shared" si="9"/>
        <v>40940</v>
      </c>
      <c r="C126" s="25">
        <f t="shared" si="16"/>
        <v>16436.328789752351</v>
      </c>
      <c r="D126" s="25">
        <f t="shared" si="17"/>
        <v>1410.8416134862475</v>
      </c>
      <c r="E126" s="30">
        <f t="shared" si="10"/>
        <v>0</v>
      </c>
      <c r="F126" s="25">
        <f t="shared" si="11"/>
        <v>1410.8416134862475</v>
      </c>
      <c r="G126" s="25">
        <f t="shared" si="14"/>
        <v>1335.5084398665492</v>
      </c>
      <c r="H126" s="25">
        <f t="shared" si="15"/>
        <v>75.333173619698286</v>
      </c>
      <c r="I126" s="25">
        <f t="shared" si="12"/>
        <v>15100.820349885802</v>
      </c>
      <c r="J126" s="5"/>
      <c r="K126" s="5"/>
    </row>
    <row r="127" spans="1:11">
      <c r="A127" s="22">
        <f t="shared" si="13"/>
        <v>110</v>
      </c>
      <c r="B127" s="23">
        <f t="shared" si="9"/>
        <v>40969</v>
      </c>
      <c r="C127" s="25">
        <f t="shared" si="16"/>
        <v>15100.820349885802</v>
      </c>
      <c r="D127" s="25">
        <f t="shared" si="17"/>
        <v>1410.8416134862475</v>
      </c>
      <c r="E127" s="30">
        <f t="shared" si="10"/>
        <v>0</v>
      </c>
      <c r="F127" s="25">
        <f t="shared" si="11"/>
        <v>1410.8416134862475</v>
      </c>
      <c r="G127" s="25">
        <f t="shared" si="14"/>
        <v>1341.6295202159376</v>
      </c>
      <c r="H127" s="25">
        <f t="shared" si="15"/>
        <v>69.212093270309921</v>
      </c>
      <c r="I127" s="25">
        <f t="shared" si="12"/>
        <v>13759.190829669864</v>
      </c>
      <c r="J127" s="5"/>
      <c r="K127" s="5"/>
    </row>
    <row r="128" spans="1:11">
      <c r="A128" s="22">
        <f t="shared" si="13"/>
        <v>111</v>
      </c>
      <c r="B128" s="23">
        <f t="shared" si="9"/>
        <v>41000</v>
      </c>
      <c r="C128" s="25">
        <f t="shared" si="16"/>
        <v>13759.190829669864</v>
      </c>
      <c r="D128" s="25">
        <f t="shared" si="17"/>
        <v>1410.8416134862475</v>
      </c>
      <c r="E128" s="30">
        <f t="shared" si="10"/>
        <v>0</v>
      </c>
      <c r="F128" s="25">
        <f t="shared" si="11"/>
        <v>1410.8416134862475</v>
      </c>
      <c r="G128" s="25">
        <f t="shared" si="14"/>
        <v>1347.7786555169273</v>
      </c>
      <c r="H128" s="25">
        <f t="shared" si="15"/>
        <v>63.062957969320216</v>
      </c>
      <c r="I128" s="25">
        <f t="shared" si="12"/>
        <v>12411.412174152936</v>
      </c>
      <c r="J128" s="5"/>
      <c r="K128" s="5"/>
    </row>
    <row r="129" spans="1:11">
      <c r="A129" s="22">
        <f t="shared" si="13"/>
        <v>112</v>
      </c>
      <c r="B129" s="23">
        <f t="shared" si="9"/>
        <v>41030</v>
      </c>
      <c r="C129" s="25">
        <f t="shared" si="16"/>
        <v>12411.412174152936</v>
      </c>
      <c r="D129" s="25">
        <f t="shared" si="17"/>
        <v>1410.8416134862475</v>
      </c>
      <c r="E129" s="30">
        <f t="shared" si="10"/>
        <v>0</v>
      </c>
      <c r="F129" s="25">
        <f t="shared" si="11"/>
        <v>1410.8416134862475</v>
      </c>
      <c r="G129" s="25">
        <f t="shared" si="14"/>
        <v>1353.9559743547131</v>
      </c>
      <c r="H129" s="25">
        <f t="shared" si="15"/>
        <v>56.885639131534298</v>
      </c>
      <c r="I129" s="25">
        <f t="shared" si="12"/>
        <v>11057.456199798224</v>
      </c>
      <c r="J129" s="5"/>
      <c r="K129" s="5"/>
    </row>
    <row r="130" spans="1:11">
      <c r="A130" s="22">
        <f t="shared" si="13"/>
        <v>113</v>
      </c>
      <c r="B130" s="23">
        <f t="shared" si="9"/>
        <v>41061</v>
      </c>
      <c r="C130" s="25">
        <f t="shared" si="16"/>
        <v>11057.456199798224</v>
      </c>
      <c r="D130" s="25">
        <f t="shared" si="17"/>
        <v>1410.8416134862475</v>
      </c>
      <c r="E130" s="30">
        <f t="shared" si="10"/>
        <v>0</v>
      </c>
      <c r="F130" s="25">
        <f t="shared" si="11"/>
        <v>1410.8416134862475</v>
      </c>
      <c r="G130" s="25">
        <f t="shared" si="14"/>
        <v>1360.161605903839</v>
      </c>
      <c r="H130" s="25">
        <f t="shared" si="15"/>
        <v>50.680007582408528</v>
      </c>
      <c r="I130" s="25">
        <f t="shared" si="12"/>
        <v>9697.2945938943849</v>
      </c>
      <c r="J130" s="5"/>
      <c r="K130" s="5"/>
    </row>
    <row r="131" spans="1:11">
      <c r="A131" s="22">
        <f t="shared" si="13"/>
        <v>114</v>
      </c>
      <c r="B131" s="23">
        <f t="shared" si="9"/>
        <v>41091</v>
      </c>
      <c r="C131" s="25">
        <f t="shared" si="16"/>
        <v>9697.2945938943849</v>
      </c>
      <c r="D131" s="25">
        <f t="shared" si="17"/>
        <v>1410.8416134862475</v>
      </c>
      <c r="E131" s="30">
        <f t="shared" si="10"/>
        <v>0</v>
      </c>
      <c r="F131" s="25">
        <f t="shared" si="11"/>
        <v>1410.8416134862475</v>
      </c>
      <c r="G131" s="25">
        <f t="shared" si="14"/>
        <v>1366.3956799308983</v>
      </c>
      <c r="H131" s="25">
        <f t="shared" si="15"/>
        <v>44.445933555349264</v>
      </c>
      <c r="I131" s="25">
        <f t="shared" si="12"/>
        <v>8330.8989139634868</v>
      </c>
      <c r="J131" s="5"/>
      <c r="K131" s="5"/>
    </row>
    <row r="132" spans="1:11">
      <c r="A132" s="22">
        <f t="shared" si="13"/>
        <v>115</v>
      </c>
      <c r="B132" s="23">
        <f t="shared" si="9"/>
        <v>41122</v>
      </c>
      <c r="C132" s="25">
        <f t="shared" si="16"/>
        <v>8330.8989139634868</v>
      </c>
      <c r="D132" s="25">
        <f t="shared" si="17"/>
        <v>1410.8416134862475</v>
      </c>
      <c r="E132" s="30">
        <f t="shared" si="10"/>
        <v>0</v>
      </c>
      <c r="F132" s="25">
        <f t="shared" si="11"/>
        <v>1410.8416134862475</v>
      </c>
      <c r="G132" s="25">
        <f t="shared" si="14"/>
        <v>1372.6583267972483</v>
      </c>
      <c r="H132" s="25">
        <f t="shared" si="15"/>
        <v>38.183286688999317</v>
      </c>
      <c r="I132" s="25">
        <f t="shared" si="12"/>
        <v>6958.2405871662386</v>
      </c>
      <c r="J132" s="5"/>
      <c r="K132" s="5"/>
    </row>
    <row r="133" spans="1:11">
      <c r="A133" s="22">
        <f t="shared" si="13"/>
        <v>116</v>
      </c>
      <c r="B133" s="23">
        <f t="shared" si="9"/>
        <v>41153</v>
      </c>
      <c r="C133" s="25">
        <f t="shared" si="16"/>
        <v>6958.2405871662386</v>
      </c>
      <c r="D133" s="25">
        <f t="shared" si="17"/>
        <v>1410.8416134862475</v>
      </c>
      <c r="E133" s="30">
        <f t="shared" si="10"/>
        <v>0</v>
      </c>
      <c r="F133" s="25">
        <f t="shared" si="11"/>
        <v>1410.8416134862475</v>
      </c>
      <c r="G133" s="25">
        <f t="shared" si="14"/>
        <v>1378.9496774617355</v>
      </c>
      <c r="H133" s="25">
        <f t="shared" si="15"/>
        <v>31.891936024511924</v>
      </c>
      <c r="I133" s="25">
        <f t="shared" si="12"/>
        <v>5579.2909097045031</v>
      </c>
      <c r="J133" s="5"/>
      <c r="K133" s="5"/>
    </row>
    <row r="134" spans="1:11">
      <c r="A134" s="22">
        <f t="shared" si="13"/>
        <v>117</v>
      </c>
      <c r="B134" s="23">
        <f t="shared" si="9"/>
        <v>41183</v>
      </c>
      <c r="C134" s="25">
        <f t="shared" si="16"/>
        <v>5579.2909097045031</v>
      </c>
      <c r="D134" s="25">
        <f t="shared" si="17"/>
        <v>1410.8416134862475</v>
      </c>
      <c r="E134" s="30">
        <f t="shared" si="10"/>
        <v>0</v>
      </c>
      <c r="F134" s="25">
        <f t="shared" si="11"/>
        <v>1410.8416134862475</v>
      </c>
      <c r="G134" s="25">
        <f t="shared" si="14"/>
        <v>1385.2698634834353</v>
      </c>
      <c r="H134" s="25">
        <f t="shared" si="15"/>
        <v>25.571750002812305</v>
      </c>
      <c r="I134" s="25">
        <f t="shared" si="12"/>
        <v>4194.021046221068</v>
      </c>
      <c r="J134" s="5"/>
      <c r="K134" s="5"/>
    </row>
    <row r="135" spans="1:11">
      <c r="A135" s="22">
        <f t="shared" si="13"/>
        <v>118</v>
      </c>
      <c r="B135" s="23">
        <f t="shared" si="9"/>
        <v>41214</v>
      </c>
      <c r="C135" s="25">
        <f t="shared" si="16"/>
        <v>4194.021046221068</v>
      </c>
      <c r="D135" s="25">
        <f t="shared" si="17"/>
        <v>1410.8416134862475</v>
      </c>
      <c r="E135" s="30">
        <f t="shared" si="10"/>
        <v>0</v>
      </c>
      <c r="F135" s="25">
        <f t="shared" si="11"/>
        <v>1410.8416134862475</v>
      </c>
      <c r="G135" s="25">
        <f t="shared" si="14"/>
        <v>1391.619017024401</v>
      </c>
      <c r="H135" s="25">
        <f t="shared" si="15"/>
        <v>19.22259646184656</v>
      </c>
      <c r="I135" s="25">
        <f t="shared" si="12"/>
        <v>2802.4020291966672</v>
      </c>
      <c r="J135" s="5"/>
      <c r="K135" s="5"/>
    </row>
    <row r="136" spans="1:11">
      <c r="A136" s="22">
        <f t="shared" si="13"/>
        <v>119</v>
      </c>
      <c r="B136" s="23">
        <f t="shared" si="9"/>
        <v>41244</v>
      </c>
      <c r="C136" s="25">
        <f t="shared" si="16"/>
        <v>2802.4020291966672</v>
      </c>
      <c r="D136" s="25">
        <f t="shared" si="17"/>
        <v>1410.8416134862475</v>
      </c>
      <c r="E136" s="30">
        <f t="shared" si="10"/>
        <v>0</v>
      </c>
      <c r="F136" s="25">
        <f t="shared" si="11"/>
        <v>1410.8416134862475</v>
      </c>
      <c r="G136" s="25">
        <f t="shared" si="14"/>
        <v>1397.9972708524294</v>
      </c>
      <c r="H136" s="25">
        <f t="shared" si="15"/>
        <v>12.844342633818059</v>
      </c>
      <c r="I136" s="25">
        <f t="shared" si="12"/>
        <v>1404.4047583442377</v>
      </c>
      <c r="J136" s="5"/>
      <c r="K136" s="5"/>
    </row>
    <row r="137" spans="1:11">
      <c r="A137" s="22">
        <f t="shared" si="13"/>
        <v>120</v>
      </c>
      <c r="B137" s="23">
        <f t="shared" si="9"/>
        <v>41275</v>
      </c>
      <c r="C137" s="25">
        <f t="shared" si="16"/>
        <v>1404.4047583442377</v>
      </c>
      <c r="D137" s="25">
        <f t="shared" si="17"/>
        <v>1410.8416134862475</v>
      </c>
      <c r="E137" s="30">
        <f t="shared" si="10"/>
        <v>0</v>
      </c>
      <c r="F137" s="25">
        <f t="shared" si="11"/>
        <v>1404.4047583442377</v>
      </c>
      <c r="G137" s="25">
        <f t="shared" si="14"/>
        <v>1397.9679032018266</v>
      </c>
      <c r="H137" s="25">
        <f t="shared" si="15"/>
        <v>6.4368551424110896</v>
      </c>
      <c r="I137" s="25">
        <f t="shared" si="12"/>
        <v>0</v>
      </c>
      <c r="J137" s="5"/>
      <c r="K137" s="5"/>
    </row>
    <row r="138" spans="1:11">
      <c r="A138" s="22">
        <f t="shared" si="13"/>
        <v>121</v>
      </c>
      <c r="B138" s="23">
        <f t="shared" si="9"/>
        <v>41306</v>
      </c>
      <c r="C138" s="25">
        <f t="shared" si="16"/>
        <v>0</v>
      </c>
      <c r="D138" s="25">
        <f t="shared" si="17"/>
        <v>1410.8416134862475</v>
      </c>
      <c r="E138" s="30">
        <f t="shared" si="10"/>
        <v>0</v>
      </c>
      <c r="F138" s="25">
        <f t="shared" si="11"/>
        <v>0</v>
      </c>
      <c r="G138" s="25">
        <f t="shared" si="14"/>
        <v>0</v>
      </c>
      <c r="H138" s="25">
        <f t="shared" si="15"/>
        <v>0</v>
      </c>
      <c r="I138" s="25">
        <f t="shared" si="12"/>
        <v>0</v>
      </c>
      <c r="J138" s="5"/>
      <c r="K138" s="5"/>
    </row>
    <row r="139" spans="1:11">
      <c r="A139" s="22">
        <f t="shared" si="13"/>
        <v>122</v>
      </c>
      <c r="B139" s="23">
        <f t="shared" si="9"/>
        <v>41334</v>
      </c>
      <c r="C139" s="25">
        <f t="shared" si="16"/>
        <v>0</v>
      </c>
      <c r="D139" s="25">
        <f t="shared" si="17"/>
        <v>1410.8416134862475</v>
      </c>
      <c r="E139" s="30">
        <f t="shared" si="10"/>
        <v>0</v>
      </c>
      <c r="F139" s="25">
        <f t="shared" si="11"/>
        <v>0</v>
      </c>
      <c r="G139" s="25">
        <f t="shared" si="14"/>
        <v>0</v>
      </c>
      <c r="H139" s="25">
        <f t="shared" si="15"/>
        <v>0</v>
      </c>
      <c r="I139" s="25">
        <f t="shared" si="12"/>
        <v>0</v>
      </c>
      <c r="J139" s="5"/>
      <c r="K139" s="5"/>
    </row>
    <row r="140" spans="1:11">
      <c r="A140" s="22">
        <f t="shared" si="13"/>
        <v>123</v>
      </c>
      <c r="B140" s="23">
        <f t="shared" si="9"/>
        <v>41365</v>
      </c>
      <c r="C140" s="25">
        <f t="shared" si="16"/>
        <v>0</v>
      </c>
      <c r="D140" s="25">
        <f t="shared" si="17"/>
        <v>1410.8416134862475</v>
      </c>
      <c r="E140" s="30">
        <f t="shared" si="10"/>
        <v>0</v>
      </c>
      <c r="F140" s="25">
        <f t="shared" si="11"/>
        <v>0</v>
      </c>
      <c r="G140" s="25">
        <f t="shared" si="14"/>
        <v>0</v>
      </c>
      <c r="H140" s="25">
        <f t="shared" si="15"/>
        <v>0</v>
      </c>
      <c r="I140" s="25">
        <f t="shared" si="12"/>
        <v>0</v>
      </c>
      <c r="J140" s="5"/>
      <c r="K140" s="5"/>
    </row>
    <row r="141" spans="1:11">
      <c r="A141" s="22">
        <f t="shared" si="13"/>
        <v>124</v>
      </c>
      <c r="B141" s="23">
        <f t="shared" si="9"/>
        <v>41395</v>
      </c>
      <c r="C141" s="25">
        <f t="shared" si="16"/>
        <v>0</v>
      </c>
      <c r="D141" s="25">
        <f t="shared" si="17"/>
        <v>1410.8416134862475</v>
      </c>
      <c r="E141" s="30">
        <f t="shared" si="10"/>
        <v>0</v>
      </c>
      <c r="F141" s="25">
        <f t="shared" si="11"/>
        <v>0</v>
      </c>
      <c r="G141" s="25">
        <f t="shared" si="14"/>
        <v>0</v>
      </c>
      <c r="H141" s="25">
        <f t="shared" si="15"/>
        <v>0</v>
      </c>
      <c r="I141" s="25">
        <f t="shared" si="12"/>
        <v>0</v>
      </c>
      <c r="J141" s="5"/>
      <c r="K141" s="5"/>
    </row>
    <row r="142" spans="1:11">
      <c r="A142" s="22">
        <f t="shared" si="13"/>
        <v>125</v>
      </c>
      <c r="B142" s="23">
        <f t="shared" si="9"/>
        <v>41426</v>
      </c>
      <c r="C142" s="25">
        <f t="shared" si="16"/>
        <v>0</v>
      </c>
      <c r="D142" s="25">
        <f t="shared" si="17"/>
        <v>1410.8416134862475</v>
      </c>
      <c r="E142" s="30">
        <f t="shared" si="10"/>
        <v>0</v>
      </c>
      <c r="F142" s="25">
        <f t="shared" si="11"/>
        <v>0</v>
      </c>
      <c r="G142" s="25">
        <f t="shared" si="14"/>
        <v>0</v>
      </c>
      <c r="H142" s="25">
        <f t="shared" si="15"/>
        <v>0</v>
      </c>
      <c r="I142" s="25">
        <f t="shared" si="12"/>
        <v>0</v>
      </c>
      <c r="J142" s="5"/>
      <c r="K142" s="5"/>
    </row>
    <row r="143" spans="1:11">
      <c r="A143" s="22">
        <f t="shared" si="13"/>
        <v>126</v>
      </c>
      <c r="B143" s="23">
        <f t="shared" si="9"/>
        <v>41456</v>
      </c>
      <c r="C143" s="25">
        <f t="shared" si="16"/>
        <v>0</v>
      </c>
      <c r="D143" s="25">
        <f t="shared" si="17"/>
        <v>1410.8416134862475</v>
      </c>
      <c r="E143" s="30">
        <f t="shared" si="10"/>
        <v>0</v>
      </c>
      <c r="F143" s="25">
        <f t="shared" si="11"/>
        <v>0</v>
      </c>
      <c r="G143" s="25">
        <f t="shared" si="14"/>
        <v>0</v>
      </c>
      <c r="H143" s="25">
        <f t="shared" si="15"/>
        <v>0</v>
      </c>
      <c r="I143" s="25">
        <f t="shared" si="12"/>
        <v>0</v>
      </c>
      <c r="J143" s="5"/>
      <c r="K143" s="5"/>
    </row>
    <row r="144" spans="1:11">
      <c r="A144" s="22">
        <f t="shared" si="13"/>
        <v>127</v>
      </c>
      <c r="B144" s="23">
        <f t="shared" si="9"/>
        <v>41487</v>
      </c>
      <c r="C144" s="25">
        <f t="shared" si="16"/>
        <v>0</v>
      </c>
      <c r="D144" s="25">
        <f t="shared" si="17"/>
        <v>1410.8416134862475</v>
      </c>
      <c r="E144" s="30">
        <f t="shared" si="10"/>
        <v>0</v>
      </c>
      <c r="F144" s="25">
        <f t="shared" si="11"/>
        <v>0</v>
      </c>
      <c r="G144" s="25">
        <f t="shared" si="14"/>
        <v>0</v>
      </c>
      <c r="H144" s="25">
        <f t="shared" si="15"/>
        <v>0</v>
      </c>
      <c r="I144" s="25">
        <f t="shared" si="12"/>
        <v>0</v>
      </c>
      <c r="J144" s="5"/>
      <c r="K144" s="5"/>
    </row>
    <row r="145" spans="1:11">
      <c r="A145" s="22">
        <f t="shared" si="13"/>
        <v>128</v>
      </c>
      <c r="B145" s="23">
        <f t="shared" si="9"/>
        <v>41518</v>
      </c>
      <c r="C145" s="25">
        <f t="shared" si="16"/>
        <v>0</v>
      </c>
      <c r="D145" s="25">
        <f t="shared" si="17"/>
        <v>1410.8416134862475</v>
      </c>
      <c r="E145" s="30">
        <f t="shared" si="10"/>
        <v>0</v>
      </c>
      <c r="F145" s="25">
        <f t="shared" si="11"/>
        <v>0</v>
      </c>
      <c r="G145" s="25">
        <f t="shared" si="14"/>
        <v>0</v>
      </c>
      <c r="H145" s="25">
        <f t="shared" si="15"/>
        <v>0</v>
      </c>
      <c r="I145" s="25">
        <f t="shared" si="12"/>
        <v>0</v>
      </c>
      <c r="J145" s="5"/>
      <c r="K145" s="5"/>
    </row>
    <row r="146" spans="1:11">
      <c r="A146" s="22">
        <f t="shared" si="13"/>
        <v>129</v>
      </c>
      <c r="B146" s="23">
        <f t="shared" ref="B146:B209" si="18">IF(Pay_Num&lt;&gt;"",DATE(YEAR(Loan_Start),MONTH(Loan_Start)+(Pay_Num)*12/Num_Pmt_Per_Year,DAY(Loan_Start)),"")</f>
        <v>41548</v>
      </c>
      <c r="C146" s="25">
        <f t="shared" si="16"/>
        <v>0</v>
      </c>
      <c r="D146" s="25">
        <f t="shared" si="17"/>
        <v>1410.8416134862475</v>
      </c>
      <c r="E146" s="30">
        <f t="shared" ref="E146:E209" si="19">IF(AND(Pay_Num&lt;&gt;"",Sched_Pay+Scheduled_Extra_Payments&lt;Beg_Bal),Scheduled_Extra_Payments,IF(AND(Pay_Num&lt;&gt;"",Beg_Bal-Sched_Pay&gt;0),Beg_Bal-Sched_Pay,IF(Pay_Num&lt;&gt;"",0,"")))</f>
        <v>0</v>
      </c>
      <c r="F146" s="25">
        <f t="shared" ref="F146:F209" si="20">IF(AND(Pay_Num&lt;&gt;"",Sched_Pay+Extra_Pay&lt;Beg_Bal),Sched_Pay+Extra_Pay,IF(Pay_Num&lt;&gt;"",Beg_Bal,""))</f>
        <v>0</v>
      </c>
      <c r="G146" s="25">
        <f t="shared" si="14"/>
        <v>0</v>
      </c>
      <c r="H146" s="25">
        <f t="shared" si="15"/>
        <v>0</v>
      </c>
      <c r="I146" s="25">
        <f t="shared" ref="I146:I209" si="21">IF(AND(Pay_Num&lt;&gt;"",Sched_Pay+Extra_Pay&lt;Beg_Bal),Beg_Bal-Princ,IF(Pay_Num&lt;&gt;"",0,""))</f>
        <v>0</v>
      </c>
      <c r="J146" s="5"/>
      <c r="K146" s="5"/>
    </row>
    <row r="147" spans="1:11">
      <c r="A147" s="22">
        <f t="shared" ref="A147:A210" si="22">IF(Values_Entered,A146+1,"")</f>
        <v>130</v>
      </c>
      <c r="B147" s="23">
        <f t="shared" si="18"/>
        <v>41579</v>
      </c>
      <c r="C147" s="25">
        <f t="shared" si="16"/>
        <v>0</v>
      </c>
      <c r="D147" s="25">
        <f t="shared" si="17"/>
        <v>1410.8416134862475</v>
      </c>
      <c r="E147" s="30">
        <f t="shared" si="19"/>
        <v>0</v>
      </c>
      <c r="F147" s="25">
        <f t="shared" si="20"/>
        <v>0</v>
      </c>
      <c r="G147" s="25">
        <f t="shared" ref="G147:G210" si="23">IF(Pay_Num&lt;&gt;"",Total_Pay-Int,"")</f>
        <v>0</v>
      </c>
      <c r="H147" s="25">
        <f t="shared" ref="H147:H210" si="24">IF(Pay_Num&lt;&gt;"",Beg_Bal*Interest_Rate/Num_Pmt_Per_Year,"")</f>
        <v>0</v>
      </c>
      <c r="I147" s="25">
        <f t="shared" si="21"/>
        <v>0</v>
      </c>
      <c r="J147" s="5"/>
      <c r="K147" s="5"/>
    </row>
    <row r="148" spans="1:11">
      <c r="A148" s="22">
        <f t="shared" si="22"/>
        <v>131</v>
      </c>
      <c r="B148" s="23">
        <f t="shared" si="18"/>
        <v>41609</v>
      </c>
      <c r="C148" s="25">
        <f t="shared" ref="C148:C211" si="25">IF(Pay_Num&lt;&gt;"",I147,"")</f>
        <v>0</v>
      </c>
      <c r="D148" s="25">
        <f t="shared" ref="D148:D211" si="26">IF(Pay_Num&lt;&gt;"",Scheduled_Monthly_Payment,"")</f>
        <v>1410.8416134862475</v>
      </c>
      <c r="E148" s="30">
        <f t="shared" si="19"/>
        <v>0</v>
      </c>
      <c r="F148" s="25">
        <f t="shared" si="20"/>
        <v>0</v>
      </c>
      <c r="G148" s="25">
        <f t="shared" si="23"/>
        <v>0</v>
      </c>
      <c r="H148" s="25">
        <f t="shared" si="24"/>
        <v>0</v>
      </c>
      <c r="I148" s="25">
        <f t="shared" si="21"/>
        <v>0</v>
      </c>
      <c r="J148" s="5"/>
      <c r="K148" s="5"/>
    </row>
    <row r="149" spans="1:11">
      <c r="A149" s="22">
        <f t="shared" si="22"/>
        <v>132</v>
      </c>
      <c r="B149" s="23">
        <f t="shared" si="18"/>
        <v>41640</v>
      </c>
      <c r="C149" s="25">
        <f t="shared" si="25"/>
        <v>0</v>
      </c>
      <c r="D149" s="25">
        <f t="shared" si="26"/>
        <v>1410.8416134862475</v>
      </c>
      <c r="E149" s="30">
        <f t="shared" si="19"/>
        <v>0</v>
      </c>
      <c r="F149" s="25">
        <f t="shared" si="20"/>
        <v>0</v>
      </c>
      <c r="G149" s="25">
        <f t="shared" si="23"/>
        <v>0</v>
      </c>
      <c r="H149" s="25">
        <f t="shared" si="24"/>
        <v>0</v>
      </c>
      <c r="I149" s="25">
        <f t="shared" si="21"/>
        <v>0</v>
      </c>
      <c r="J149" s="5"/>
      <c r="K149" s="5"/>
    </row>
    <row r="150" spans="1:11">
      <c r="A150" s="22">
        <f t="shared" si="22"/>
        <v>133</v>
      </c>
      <c r="B150" s="23">
        <f t="shared" si="18"/>
        <v>41671</v>
      </c>
      <c r="C150" s="25">
        <f t="shared" si="25"/>
        <v>0</v>
      </c>
      <c r="D150" s="25">
        <f t="shared" si="26"/>
        <v>1410.8416134862475</v>
      </c>
      <c r="E150" s="30">
        <f t="shared" si="19"/>
        <v>0</v>
      </c>
      <c r="F150" s="25">
        <f t="shared" si="20"/>
        <v>0</v>
      </c>
      <c r="G150" s="25">
        <f t="shared" si="23"/>
        <v>0</v>
      </c>
      <c r="H150" s="25">
        <f t="shared" si="24"/>
        <v>0</v>
      </c>
      <c r="I150" s="25">
        <f t="shared" si="21"/>
        <v>0</v>
      </c>
      <c r="J150" s="5"/>
      <c r="K150" s="5"/>
    </row>
    <row r="151" spans="1:11">
      <c r="A151" s="22">
        <f t="shared" si="22"/>
        <v>134</v>
      </c>
      <c r="B151" s="23">
        <f t="shared" si="18"/>
        <v>41699</v>
      </c>
      <c r="C151" s="25">
        <f t="shared" si="25"/>
        <v>0</v>
      </c>
      <c r="D151" s="25">
        <f t="shared" si="26"/>
        <v>1410.8416134862475</v>
      </c>
      <c r="E151" s="30">
        <f t="shared" si="19"/>
        <v>0</v>
      </c>
      <c r="F151" s="25">
        <f t="shared" si="20"/>
        <v>0</v>
      </c>
      <c r="G151" s="25">
        <f t="shared" si="23"/>
        <v>0</v>
      </c>
      <c r="H151" s="25">
        <f t="shared" si="24"/>
        <v>0</v>
      </c>
      <c r="I151" s="25">
        <f t="shared" si="21"/>
        <v>0</v>
      </c>
      <c r="J151" s="5"/>
      <c r="K151" s="5"/>
    </row>
    <row r="152" spans="1:11">
      <c r="A152" s="22">
        <f t="shared" si="22"/>
        <v>135</v>
      </c>
      <c r="B152" s="23">
        <f t="shared" si="18"/>
        <v>41730</v>
      </c>
      <c r="C152" s="25">
        <f t="shared" si="25"/>
        <v>0</v>
      </c>
      <c r="D152" s="25">
        <f t="shared" si="26"/>
        <v>1410.8416134862475</v>
      </c>
      <c r="E152" s="30">
        <f t="shared" si="19"/>
        <v>0</v>
      </c>
      <c r="F152" s="25">
        <f t="shared" si="20"/>
        <v>0</v>
      </c>
      <c r="G152" s="25">
        <f t="shared" si="23"/>
        <v>0</v>
      </c>
      <c r="H152" s="25">
        <f t="shared" si="24"/>
        <v>0</v>
      </c>
      <c r="I152" s="25">
        <f t="shared" si="21"/>
        <v>0</v>
      </c>
      <c r="J152" s="5"/>
      <c r="K152" s="5"/>
    </row>
    <row r="153" spans="1:11">
      <c r="A153" s="22">
        <f t="shared" si="22"/>
        <v>136</v>
      </c>
      <c r="B153" s="23">
        <f t="shared" si="18"/>
        <v>41760</v>
      </c>
      <c r="C153" s="25">
        <f t="shared" si="25"/>
        <v>0</v>
      </c>
      <c r="D153" s="25">
        <f t="shared" si="26"/>
        <v>1410.8416134862475</v>
      </c>
      <c r="E153" s="30">
        <f t="shared" si="19"/>
        <v>0</v>
      </c>
      <c r="F153" s="25">
        <f t="shared" si="20"/>
        <v>0</v>
      </c>
      <c r="G153" s="25">
        <f t="shared" si="23"/>
        <v>0</v>
      </c>
      <c r="H153" s="25">
        <f t="shared" si="24"/>
        <v>0</v>
      </c>
      <c r="I153" s="25">
        <f t="shared" si="21"/>
        <v>0</v>
      </c>
      <c r="J153" s="5"/>
      <c r="K153" s="5"/>
    </row>
    <row r="154" spans="1:11">
      <c r="A154" s="22">
        <f t="shared" si="22"/>
        <v>137</v>
      </c>
      <c r="B154" s="23">
        <f t="shared" si="18"/>
        <v>41791</v>
      </c>
      <c r="C154" s="25">
        <f t="shared" si="25"/>
        <v>0</v>
      </c>
      <c r="D154" s="25">
        <f t="shared" si="26"/>
        <v>1410.8416134862475</v>
      </c>
      <c r="E154" s="30">
        <f t="shared" si="19"/>
        <v>0</v>
      </c>
      <c r="F154" s="25">
        <f t="shared" si="20"/>
        <v>0</v>
      </c>
      <c r="G154" s="25">
        <f t="shared" si="23"/>
        <v>0</v>
      </c>
      <c r="H154" s="25">
        <f t="shared" si="24"/>
        <v>0</v>
      </c>
      <c r="I154" s="25">
        <f t="shared" si="21"/>
        <v>0</v>
      </c>
      <c r="J154" s="5"/>
      <c r="K154" s="5"/>
    </row>
    <row r="155" spans="1:11">
      <c r="A155" s="22">
        <f t="shared" si="22"/>
        <v>138</v>
      </c>
      <c r="B155" s="23">
        <f t="shared" si="18"/>
        <v>41821</v>
      </c>
      <c r="C155" s="25">
        <f t="shared" si="25"/>
        <v>0</v>
      </c>
      <c r="D155" s="25">
        <f t="shared" si="26"/>
        <v>1410.8416134862475</v>
      </c>
      <c r="E155" s="30">
        <f t="shared" si="19"/>
        <v>0</v>
      </c>
      <c r="F155" s="25">
        <f t="shared" si="20"/>
        <v>0</v>
      </c>
      <c r="G155" s="25">
        <f t="shared" si="23"/>
        <v>0</v>
      </c>
      <c r="H155" s="25">
        <f t="shared" si="24"/>
        <v>0</v>
      </c>
      <c r="I155" s="25">
        <f t="shared" si="21"/>
        <v>0</v>
      </c>
      <c r="J155" s="5"/>
      <c r="K155" s="5"/>
    </row>
    <row r="156" spans="1:11">
      <c r="A156" s="22">
        <f t="shared" si="22"/>
        <v>139</v>
      </c>
      <c r="B156" s="23">
        <f t="shared" si="18"/>
        <v>41852</v>
      </c>
      <c r="C156" s="25">
        <f t="shared" si="25"/>
        <v>0</v>
      </c>
      <c r="D156" s="25">
        <f t="shared" si="26"/>
        <v>1410.8416134862475</v>
      </c>
      <c r="E156" s="30">
        <f t="shared" si="19"/>
        <v>0</v>
      </c>
      <c r="F156" s="25">
        <f t="shared" si="20"/>
        <v>0</v>
      </c>
      <c r="G156" s="25">
        <f t="shared" si="23"/>
        <v>0</v>
      </c>
      <c r="H156" s="25">
        <f t="shared" si="24"/>
        <v>0</v>
      </c>
      <c r="I156" s="25">
        <f t="shared" si="21"/>
        <v>0</v>
      </c>
      <c r="J156" s="5"/>
      <c r="K156" s="5"/>
    </row>
    <row r="157" spans="1:11">
      <c r="A157" s="22">
        <f t="shared" si="22"/>
        <v>140</v>
      </c>
      <c r="B157" s="23">
        <f t="shared" si="18"/>
        <v>41883</v>
      </c>
      <c r="C157" s="25">
        <f t="shared" si="25"/>
        <v>0</v>
      </c>
      <c r="D157" s="25">
        <f t="shared" si="26"/>
        <v>1410.8416134862475</v>
      </c>
      <c r="E157" s="30">
        <f t="shared" si="19"/>
        <v>0</v>
      </c>
      <c r="F157" s="25">
        <f t="shared" si="20"/>
        <v>0</v>
      </c>
      <c r="G157" s="25">
        <f t="shared" si="23"/>
        <v>0</v>
      </c>
      <c r="H157" s="25">
        <f t="shared" si="24"/>
        <v>0</v>
      </c>
      <c r="I157" s="25">
        <f t="shared" si="21"/>
        <v>0</v>
      </c>
      <c r="J157" s="5"/>
      <c r="K157" s="5"/>
    </row>
    <row r="158" spans="1:11">
      <c r="A158" s="22">
        <f t="shared" si="22"/>
        <v>141</v>
      </c>
      <c r="B158" s="23">
        <f t="shared" si="18"/>
        <v>41913</v>
      </c>
      <c r="C158" s="25">
        <f t="shared" si="25"/>
        <v>0</v>
      </c>
      <c r="D158" s="25">
        <f t="shared" si="26"/>
        <v>1410.8416134862475</v>
      </c>
      <c r="E158" s="30">
        <f t="shared" si="19"/>
        <v>0</v>
      </c>
      <c r="F158" s="25">
        <f t="shared" si="20"/>
        <v>0</v>
      </c>
      <c r="G158" s="25">
        <f t="shared" si="23"/>
        <v>0</v>
      </c>
      <c r="H158" s="25">
        <f t="shared" si="24"/>
        <v>0</v>
      </c>
      <c r="I158" s="25">
        <f t="shared" si="21"/>
        <v>0</v>
      </c>
      <c r="J158" s="5"/>
      <c r="K158" s="5"/>
    </row>
    <row r="159" spans="1:11">
      <c r="A159" s="22">
        <f t="shared" si="22"/>
        <v>142</v>
      </c>
      <c r="B159" s="23">
        <f t="shared" si="18"/>
        <v>41944</v>
      </c>
      <c r="C159" s="25">
        <f t="shared" si="25"/>
        <v>0</v>
      </c>
      <c r="D159" s="25">
        <f t="shared" si="26"/>
        <v>1410.8416134862475</v>
      </c>
      <c r="E159" s="30">
        <f t="shared" si="19"/>
        <v>0</v>
      </c>
      <c r="F159" s="25">
        <f t="shared" si="20"/>
        <v>0</v>
      </c>
      <c r="G159" s="25">
        <f t="shared" si="23"/>
        <v>0</v>
      </c>
      <c r="H159" s="25">
        <f t="shared" si="24"/>
        <v>0</v>
      </c>
      <c r="I159" s="25">
        <f t="shared" si="21"/>
        <v>0</v>
      </c>
      <c r="J159" s="5"/>
      <c r="K159" s="5"/>
    </row>
    <row r="160" spans="1:11">
      <c r="A160" s="22">
        <f t="shared" si="22"/>
        <v>143</v>
      </c>
      <c r="B160" s="23">
        <f t="shared" si="18"/>
        <v>41974</v>
      </c>
      <c r="C160" s="25">
        <f t="shared" si="25"/>
        <v>0</v>
      </c>
      <c r="D160" s="25">
        <f t="shared" si="26"/>
        <v>1410.8416134862475</v>
      </c>
      <c r="E160" s="30">
        <f t="shared" si="19"/>
        <v>0</v>
      </c>
      <c r="F160" s="25">
        <f t="shared" si="20"/>
        <v>0</v>
      </c>
      <c r="G160" s="25">
        <f t="shared" si="23"/>
        <v>0</v>
      </c>
      <c r="H160" s="25">
        <f t="shared" si="24"/>
        <v>0</v>
      </c>
      <c r="I160" s="25">
        <f t="shared" si="21"/>
        <v>0</v>
      </c>
      <c r="J160" s="5"/>
      <c r="K160" s="5"/>
    </row>
    <row r="161" spans="1:11">
      <c r="A161" s="22">
        <f t="shared" si="22"/>
        <v>144</v>
      </c>
      <c r="B161" s="23">
        <f t="shared" si="18"/>
        <v>42005</v>
      </c>
      <c r="C161" s="25">
        <f t="shared" si="25"/>
        <v>0</v>
      </c>
      <c r="D161" s="25">
        <f t="shared" si="26"/>
        <v>1410.8416134862475</v>
      </c>
      <c r="E161" s="30">
        <f t="shared" si="19"/>
        <v>0</v>
      </c>
      <c r="F161" s="25">
        <f t="shared" si="20"/>
        <v>0</v>
      </c>
      <c r="G161" s="25">
        <f t="shared" si="23"/>
        <v>0</v>
      </c>
      <c r="H161" s="25">
        <f t="shared" si="24"/>
        <v>0</v>
      </c>
      <c r="I161" s="25">
        <f t="shared" si="21"/>
        <v>0</v>
      </c>
      <c r="J161" s="5"/>
      <c r="K161" s="5"/>
    </row>
    <row r="162" spans="1:11">
      <c r="A162" s="22">
        <f t="shared" si="22"/>
        <v>145</v>
      </c>
      <c r="B162" s="23">
        <f t="shared" si="18"/>
        <v>42036</v>
      </c>
      <c r="C162" s="25">
        <f t="shared" si="25"/>
        <v>0</v>
      </c>
      <c r="D162" s="25">
        <f t="shared" si="26"/>
        <v>1410.8416134862475</v>
      </c>
      <c r="E162" s="30">
        <f t="shared" si="19"/>
        <v>0</v>
      </c>
      <c r="F162" s="25">
        <f t="shared" si="20"/>
        <v>0</v>
      </c>
      <c r="G162" s="25">
        <f t="shared" si="23"/>
        <v>0</v>
      </c>
      <c r="H162" s="25">
        <f t="shared" si="24"/>
        <v>0</v>
      </c>
      <c r="I162" s="25">
        <f t="shared" si="21"/>
        <v>0</v>
      </c>
      <c r="J162" s="5"/>
      <c r="K162" s="5"/>
    </row>
    <row r="163" spans="1:11">
      <c r="A163" s="22">
        <f t="shared" si="22"/>
        <v>146</v>
      </c>
      <c r="B163" s="23">
        <f t="shared" si="18"/>
        <v>42064</v>
      </c>
      <c r="C163" s="25">
        <f t="shared" si="25"/>
        <v>0</v>
      </c>
      <c r="D163" s="25">
        <f t="shared" si="26"/>
        <v>1410.8416134862475</v>
      </c>
      <c r="E163" s="30">
        <f t="shared" si="19"/>
        <v>0</v>
      </c>
      <c r="F163" s="25">
        <f t="shared" si="20"/>
        <v>0</v>
      </c>
      <c r="G163" s="25">
        <f t="shared" si="23"/>
        <v>0</v>
      </c>
      <c r="H163" s="25">
        <f t="shared" si="24"/>
        <v>0</v>
      </c>
      <c r="I163" s="25">
        <f t="shared" si="21"/>
        <v>0</v>
      </c>
      <c r="J163" s="5"/>
      <c r="K163" s="5"/>
    </row>
    <row r="164" spans="1:11">
      <c r="A164" s="22">
        <f t="shared" si="22"/>
        <v>147</v>
      </c>
      <c r="B164" s="23">
        <f t="shared" si="18"/>
        <v>42095</v>
      </c>
      <c r="C164" s="25">
        <f t="shared" si="25"/>
        <v>0</v>
      </c>
      <c r="D164" s="25">
        <f t="shared" si="26"/>
        <v>1410.8416134862475</v>
      </c>
      <c r="E164" s="30">
        <f t="shared" si="19"/>
        <v>0</v>
      </c>
      <c r="F164" s="25">
        <f t="shared" si="20"/>
        <v>0</v>
      </c>
      <c r="G164" s="25">
        <f t="shared" si="23"/>
        <v>0</v>
      </c>
      <c r="H164" s="25">
        <f t="shared" si="24"/>
        <v>0</v>
      </c>
      <c r="I164" s="25">
        <f t="shared" si="21"/>
        <v>0</v>
      </c>
      <c r="J164" s="5"/>
      <c r="K164" s="5"/>
    </row>
    <row r="165" spans="1:11">
      <c r="A165" s="22">
        <f t="shared" si="22"/>
        <v>148</v>
      </c>
      <c r="B165" s="23">
        <f t="shared" si="18"/>
        <v>42125</v>
      </c>
      <c r="C165" s="25">
        <f t="shared" si="25"/>
        <v>0</v>
      </c>
      <c r="D165" s="25">
        <f t="shared" si="26"/>
        <v>1410.8416134862475</v>
      </c>
      <c r="E165" s="30">
        <f t="shared" si="19"/>
        <v>0</v>
      </c>
      <c r="F165" s="25">
        <f t="shared" si="20"/>
        <v>0</v>
      </c>
      <c r="G165" s="25">
        <f t="shared" si="23"/>
        <v>0</v>
      </c>
      <c r="H165" s="25">
        <f t="shared" si="24"/>
        <v>0</v>
      </c>
      <c r="I165" s="25">
        <f t="shared" si="21"/>
        <v>0</v>
      </c>
      <c r="J165" s="5"/>
      <c r="K165" s="5"/>
    </row>
    <row r="166" spans="1:11">
      <c r="A166" s="22">
        <f t="shared" si="22"/>
        <v>149</v>
      </c>
      <c r="B166" s="23">
        <f t="shared" si="18"/>
        <v>42156</v>
      </c>
      <c r="C166" s="25">
        <f t="shared" si="25"/>
        <v>0</v>
      </c>
      <c r="D166" s="25">
        <f t="shared" si="26"/>
        <v>1410.8416134862475</v>
      </c>
      <c r="E166" s="30">
        <f t="shared" si="19"/>
        <v>0</v>
      </c>
      <c r="F166" s="25">
        <f t="shared" si="20"/>
        <v>0</v>
      </c>
      <c r="G166" s="25">
        <f t="shared" si="23"/>
        <v>0</v>
      </c>
      <c r="H166" s="25">
        <f t="shared" si="24"/>
        <v>0</v>
      </c>
      <c r="I166" s="25">
        <f t="shared" si="21"/>
        <v>0</v>
      </c>
      <c r="J166" s="5"/>
      <c r="K166" s="5"/>
    </row>
    <row r="167" spans="1:11">
      <c r="A167" s="22">
        <f t="shared" si="22"/>
        <v>150</v>
      </c>
      <c r="B167" s="23">
        <f t="shared" si="18"/>
        <v>42186</v>
      </c>
      <c r="C167" s="25">
        <f t="shared" si="25"/>
        <v>0</v>
      </c>
      <c r="D167" s="25">
        <f t="shared" si="26"/>
        <v>1410.8416134862475</v>
      </c>
      <c r="E167" s="30">
        <f t="shared" si="19"/>
        <v>0</v>
      </c>
      <c r="F167" s="25">
        <f t="shared" si="20"/>
        <v>0</v>
      </c>
      <c r="G167" s="25">
        <f t="shared" si="23"/>
        <v>0</v>
      </c>
      <c r="H167" s="25">
        <f t="shared" si="24"/>
        <v>0</v>
      </c>
      <c r="I167" s="25">
        <f t="shared" si="21"/>
        <v>0</v>
      </c>
      <c r="J167" s="5"/>
      <c r="K167" s="5"/>
    </row>
    <row r="168" spans="1:11">
      <c r="A168" s="22">
        <f t="shared" si="22"/>
        <v>151</v>
      </c>
      <c r="B168" s="23">
        <f t="shared" si="18"/>
        <v>42217</v>
      </c>
      <c r="C168" s="25">
        <f t="shared" si="25"/>
        <v>0</v>
      </c>
      <c r="D168" s="25">
        <f t="shared" si="26"/>
        <v>1410.8416134862475</v>
      </c>
      <c r="E168" s="30">
        <f t="shared" si="19"/>
        <v>0</v>
      </c>
      <c r="F168" s="25">
        <f t="shared" si="20"/>
        <v>0</v>
      </c>
      <c r="G168" s="25">
        <f t="shared" si="23"/>
        <v>0</v>
      </c>
      <c r="H168" s="25">
        <f t="shared" si="24"/>
        <v>0</v>
      </c>
      <c r="I168" s="25">
        <f t="shared" si="21"/>
        <v>0</v>
      </c>
      <c r="J168" s="5"/>
      <c r="K168" s="5"/>
    </row>
    <row r="169" spans="1:11">
      <c r="A169" s="22">
        <f t="shared" si="22"/>
        <v>152</v>
      </c>
      <c r="B169" s="23">
        <f t="shared" si="18"/>
        <v>42248</v>
      </c>
      <c r="C169" s="25">
        <f t="shared" si="25"/>
        <v>0</v>
      </c>
      <c r="D169" s="25">
        <f t="shared" si="26"/>
        <v>1410.8416134862475</v>
      </c>
      <c r="E169" s="30">
        <f t="shared" si="19"/>
        <v>0</v>
      </c>
      <c r="F169" s="25">
        <f t="shared" si="20"/>
        <v>0</v>
      </c>
      <c r="G169" s="25">
        <f t="shared" si="23"/>
        <v>0</v>
      </c>
      <c r="H169" s="25">
        <f t="shared" si="24"/>
        <v>0</v>
      </c>
      <c r="I169" s="25">
        <f t="shared" si="21"/>
        <v>0</v>
      </c>
      <c r="J169" s="5"/>
      <c r="K169" s="5"/>
    </row>
    <row r="170" spans="1:11">
      <c r="A170" s="22">
        <f t="shared" si="22"/>
        <v>153</v>
      </c>
      <c r="B170" s="23">
        <f t="shared" si="18"/>
        <v>42278</v>
      </c>
      <c r="C170" s="25">
        <f t="shared" si="25"/>
        <v>0</v>
      </c>
      <c r="D170" s="25">
        <f t="shared" si="26"/>
        <v>1410.8416134862475</v>
      </c>
      <c r="E170" s="30">
        <f t="shared" si="19"/>
        <v>0</v>
      </c>
      <c r="F170" s="25">
        <f t="shared" si="20"/>
        <v>0</v>
      </c>
      <c r="G170" s="25">
        <f t="shared" si="23"/>
        <v>0</v>
      </c>
      <c r="H170" s="25">
        <f t="shared" si="24"/>
        <v>0</v>
      </c>
      <c r="I170" s="25">
        <f t="shared" si="21"/>
        <v>0</v>
      </c>
      <c r="J170" s="5"/>
      <c r="K170" s="5"/>
    </row>
    <row r="171" spans="1:11">
      <c r="A171" s="22">
        <f t="shared" si="22"/>
        <v>154</v>
      </c>
      <c r="B171" s="23">
        <f t="shared" si="18"/>
        <v>42309</v>
      </c>
      <c r="C171" s="25">
        <f t="shared" si="25"/>
        <v>0</v>
      </c>
      <c r="D171" s="25">
        <f t="shared" si="26"/>
        <v>1410.8416134862475</v>
      </c>
      <c r="E171" s="30">
        <f t="shared" si="19"/>
        <v>0</v>
      </c>
      <c r="F171" s="25">
        <f t="shared" si="20"/>
        <v>0</v>
      </c>
      <c r="G171" s="25">
        <f t="shared" si="23"/>
        <v>0</v>
      </c>
      <c r="H171" s="25">
        <f t="shared" si="24"/>
        <v>0</v>
      </c>
      <c r="I171" s="25">
        <f t="shared" si="21"/>
        <v>0</v>
      </c>
      <c r="J171" s="5"/>
      <c r="K171" s="5"/>
    </row>
    <row r="172" spans="1:11">
      <c r="A172" s="22">
        <f t="shared" si="22"/>
        <v>155</v>
      </c>
      <c r="B172" s="23">
        <f t="shared" si="18"/>
        <v>42339</v>
      </c>
      <c r="C172" s="25">
        <f t="shared" si="25"/>
        <v>0</v>
      </c>
      <c r="D172" s="25">
        <f t="shared" si="26"/>
        <v>1410.8416134862475</v>
      </c>
      <c r="E172" s="30">
        <f t="shared" si="19"/>
        <v>0</v>
      </c>
      <c r="F172" s="25">
        <f t="shared" si="20"/>
        <v>0</v>
      </c>
      <c r="G172" s="25">
        <f t="shared" si="23"/>
        <v>0</v>
      </c>
      <c r="H172" s="25">
        <f t="shared" si="24"/>
        <v>0</v>
      </c>
      <c r="I172" s="25">
        <f t="shared" si="21"/>
        <v>0</v>
      </c>
      <c r="J172" s="5"/>
      <c r="K172" s="5"/>
    </row>
    <row r="173" spans="1:11">
      <c r="A173" s="22">
        <f t="shared" si="22"/>
        <v>156</v>
      </c>
      <c r="B173" s="23">
        <f t="shared" si="18"/>
        <v>42370</v>
      </c>
      <c r="C173" s="25">
        <f t="shared" si="25"/>
        <v>0</v>
      </c>
      <c r="D173" s="25">
        <f t="shared" si="26"/>
        <v>1410.8416134862475</v>
      </c>
      <c r="E173" s="30">
        <f t="shared" si="19"/>
        <v>0</v>
      </c>
      <c r="F173" s="25">
        <f t="shared" si="20"/>
        <v>0</v>
      </c>
      <c r="G173" s="25">
        <f t="shared" si="23"/>
        <v>0</v>
      </c>
      <c r="H173" s="25">
        <f t="shared" si="24"/>
        <v>0</v>
      </c>
      <c r="I173" s="25">
        <f t="shared" si="21"/>
        <v>0</v>
      </c>
      <c r="J173" s="5"/>
      <c r="K173" s="5"/>
    </row>
    <row r="174" spans="1:11">
      <c r="A174" s="22">
        <f t="shared" si="22"/>
        <v>157</v>
      </c>
      <c r="B174" s="23">
        <f t="shared" si="18"/>
        <v>42401</v>
      </c>
      <c r="C174" s="25">
        <f t="shared" si="25"/>
        <v>0</v>
      </c>
      <c r="D174" s="25">
        <f t="shared" si="26"/>
        <v>1410.8416134862475</v>
      </c>
      <c r="E174" s="30">
        <f t="shared" si="19"/>
        <v>0</v>
      </c>
      <c r="F174" s="25">
        <f t="shared" si="20"/>
        <v>0</v>
      </c>
      <c r="G174" s="25">
        <f t="shared" si="23"/>
        <v>0</v>
      </c>
      <c r="H174" s="25">
        <f t="shared" si="24"/>
        <v>0</v>
      </c>
      <c r="I174" s="25">
        <f t="shared" si="21"/>
        <v>0</v>
      </c>
      <c r="J174" s="5"/>
      <c r="K174" s="5"/>
    </row>
    <row r="175" spans="1:11">
      <c r="A175" s="22">
        <f t="shared" si="22"/>
        <v>158</v>
      </c>
      <c r="B175" s="23">
        <f t="shared" si="18"/>
        <v>42430</v>
      </c>
      <c r="C175" s="25">
        <f t="shared" si="25"/>
        <v>0</v>
      </c>
      <c r="D175" s="25">
        <f t="shared" si="26"/>
        <v>1410.8416134862475</v>
      </c>
      <c r="E175" s="30">
        <f t="shared" si="19"/>
        <v>0</v>
      </c>
      <c r="F175" s="25">
        <f t="shared" si="20"/>
        <v>0</v>
      </c>
      <c r="G175" s="25">
        <f t="shared" si="23"/>
        <v>0</v>
      </c>
      <c r="H175" s="25">
        <f t="shared" si="24"/>
        <v>0</v>
      </c>
      <c r="I175" s="25">
        <f t="shared" si="21"/>
        <v>0</v>
      </c>
      <c r="J175" s="5"/>
      <c r="K175" s="5"/>
    </row>
    <row r="176" spans="1:11">
      <c r="A176" s="22">
        <f t="shared" si="22"/>
        <v>159</v>
      </c>
      <c r="B176" s="23">
        <f t="shared" si="18"/>
        <v>42461</v>
      </c>
      <c r="C176" s="25">
        <f t="shared" si="25"/>
        <v>0</v>
      </c>
      <c r="D176" s="25">
        <f t="shared" si="26"/>
        <v>1410.8416134862475</v>
      </c>
      <c r="E176" s="30">
        <f t="shared" si="19"/>
        <v>0</v>
      </c>
      <c r="F176" s="25">
        <f t="shared" si="20"/>
        <v>0</v>
      </c>
      <c r="G176" s="25">
        <f t="shared" si="23"/>
        <v>0</v>
      </c>
      <c r="H176" s="25">
        <f t="shared" si="24"/>
        <v>0</v>
      </c>
      <c r="I176" s="25">
        <f t="shared" si="21"/>
        <v>0</v>
      </c>
      <c r="J176" s="5"/>
      <c r="K176" s="5"/>
    </row>
    <row r="177" spans="1:11">
      <c r="A177" s="22">
        <f t="shared" si="22"/>
        <v>160</v>
      </c>
      <c r="B177" s="23">
        <f t="shared" si="18"/>
        <v>42491</v>
      </c>
      <c r="C177" s="25">
        <f t="shared" si="25"/>
        <v>0</v>
      </c>
      <c r="D177" s="25">
        <f t="shared" si="26"/>
        <v>1410.8416134862475</v>
      </c>
      <c r="E177" s="30">
        <f t="shared" si="19"/>
        <v>0</v>
      </c>
      <c r="F177" s="25">
        <f t="shared" si="20"/>
        <v>0</v>
      </c>
      <c r="G177" s="25">
        <f t="shared" si="23"/>
        <v>0</v>
      </c>
      <c r="H177" s="25">
        <f t="shared" si="24"/>
        <v>0</v>
      </c>
      <c r="I177" s="25">
        <f t="shared" si="21"/>
        <v>0</v>
      </c>
      <c r="J177" s="5"/>
      <c r="K177" s="5"/>
    </row>
    <row r="178" spans="1:11">
      <c r="A178" s="22">
        <f t="shared" si="22"/>
        <v>161</v>
      </c>
      <c r="B178" s="23">
        <f t="shared" si="18"/>
        <v>42522</v>
      </c>
      <c r="C178" s="25">
        <f t="shared" si="25"/>
        <v>0</v>
      </c>
      <c r="D178" s="25">
        <f t="shared" si="26"/>
        <v>1410.8416134862475</v>
      </c>
      <c r="E178" s="30">
        <f t="shared" si="19"/>
        <v>0</v>
      </c>
      <c r="F178" s="25">
        <f t="shared" si="20"/>
        <v>0</v>
      </c>
      <c r="G178" s="25">
        <f t="shared" si="23"/>
        <v>0</v>
      </c>
      <c r="H178" s="25">
        <f t="shared" si="24"/>
        <v>0</v>
      </c>
      <c r="I178" s="25">
        <f t="shared" si="21"/>
        <v>0</v>
      </c>
      <c r="J178" s="5"/>
      <c r="K178" s="5"/>
    </row>
    <row r="179" spans="1:11">
      <c r="A179" s="22">
        <f t="shared" si="22"/>
        <v>162</v>
      </c>
      <c r="B179" s="23">
        <f t="shared" si="18"/>
        <v>42552</v>
      </c>
      <c r="C179" s="25">
        <f t="shared" si="25"/>
        <v>0</v>
      </c>
      <c r="D179" s="25">
        <f t="shared" si="26"/>
        <v>1410.8416134862475</v>
      </c>
      <c r="E179" s="30">
        <f t="shared" si="19"/>
        <v>0</v>
      </c>
      <c r="F179" s="25">
        <f t="shared" si="20"/>
        <v>0</v>
      </c>
      <c r="G179" s="25">
        <f t="shared" si="23"/>
        <v>0</v>
      </c>
      <c r="H179" s="25">
        <f t="shared" si="24"/>
        <v>0</v>
      </c>
      <c r="I179" s="25">
        <f t="shared" si="21"/>
        <v>0</v>
      </c>
      <c r="J179" s="5"/>
      <c r="K179" s="5"/>
    </row>
    <row r="180" spans="1:11">
      <c r="A180" s="22">
        <f t="shared" si="22"/>
        <v>163</v>
      </c>
      <c r="B180" s="23">
        <f t="shared" si="18"/>
        <v>42583</v>
      </c>
      <c r="C180" s="25">
        <f t="shared" si="25"/>
        <v>0</v>
      </c>
      <c r="D180" s="25">
        <f t="shared" si="26"/>
        <v>1410.8416134862475</v>
      </c>
      <c r="E180" s="30">
        <f t="shared" si="19"/>
        <v>0</v>
      </c>
      <c r="F180" s="25">
        <f t="shared" si="20"/>
        <v>0</v>
      </c>
      <c r="G180" s="25">
        <f t="shared" si="23"/>
        <v>0</v>
      </c>
      <c r="H180" s="25">
        <f t="shared" si="24"/>
        <v>0</v>
      </c>
      <c r="I180" s="25">
        <f t="shared" si="21"/>
        <v>0</v>
      </c>
      <c r="J180" s="5"/>
      <c r="K180" s="5"/>
    </row>
    <row r="181" spans="1:11">
      <c r="A181" s="22">
        <f t="shared" si="22"/>
        <v>164</v>
      </c>
      <c r="B181" s="23">
        <f t="shared" si="18"/>
        <v>42614</v>
      </c>
      <c r="C181" s="25">
        <f t="shared" si="25"/>
        <v>0</v>
      </c>
      <c r="D181" s="25">
        <f t="shared" si="26"/>
        <v>1410.8416134862475</v>
      </c>
      <c r="E181" s="30">
        <f t="shared" si="19"/>
        <v>0</v>
      </c>
      <c r="F181" s="25">
        <f t="shared" si="20"/>
        <v>0</v>
      </c>
      <c r="G181" s="25">
        <f t="shared" si="23"/>
        <v>0</v>
      </c>
      <c r="H181" s="25">
        <f t="shared" si="24"/>
        <v>0</v>
      </c>
      <c r="I181" s="25">
        <f t="shared" si="21"/>
        <v>0</v>
      </c>
      <c r="J181" s="5"/>
      <c r="K181" s="5"/>
    </row>
    <row r="182" spans="1:11">
      <c r="A182" s="22">
        <f t="shared" si="22"/>
        <v>165</v>
      </c>
      <c r="B182" s="23">
        <f t="shared" si="18"/>
        <v>42644</v>
      </c>
      <c r="C182" s="25">
        <f t="shared" si="25"/>
        <v>0</v>
      </c>
      <c r="D182" s="25">
        <f t="shared" si="26"/>
        <v>1410.8416134862475</v>
      </c>
      <c r="E182" s="30">
        <f t="shared" si="19"/>
        <v>0</v>
      </c>
      <c r="F182" s="25">
        <f t="shared" si="20"/>
        <v>0</v>
      </c>
      <c r="G182" s="25">
        <f t="shared" si="23"/>
        <v>0</v>
      </c>
      <c r="H182" s="25">
        <f t="shared" si="24"/>
        <v>0</v>
      </c>
      <c r="I182" s="25">
        <f t="shared" si="21"/>
        <v>0</v>
      </c>
      <c r="J182" s="5"/>
      <c r="K182" s="5"/>
    </row>
    <row r="183" spans="1:11">
      <c r="A183" s="22">
        <f t="shared" si="22"/>
        <v>166</v>
      </c>
      <c r="B183" s="23">
        <f t="shared" si="18"/>
        <v>42675</v>
      </c>
      <c r="C183" s="25">
        <f t="shared" si="25"/>
        <v>0</v>
      </c>
      <c r="D183" s="25">
        <f t="shared" si="26"/>
        <v>1410.8416134862475</v>
      </c>
      <c r="E183" s="30">
        <f t="shared" si="19"/>
        <v>0</v>
      </c>
      <c r="F183" s="25">
        <f t="shared" si="20"/>
        <v>0</v>
      </c>
      <c r="G183" s="25">
        <f t="shared" si="23"/>
        <v>0</v>
      </c>
      <c r="H183" s="25">
        <f t="shared" si="24"/>
        <v>0</v>
      </c>
      <c r="I183" s="25">
        <f t="shared" si="21"/>
        <v>0</v>
      </c>
      <c r="J183" s="5"/>
      <c r="K183" s="5"/>
    </row>
    <row r="184" spans="1:11">
      <c r="A184" s="22">
        <f t="shared" si="22"/>
        <v>167</v>
      </c>
      <c r="B184" s="23">
        <f t="shared" si="18"/>
        <v>42705</v>
      </c>
      <c r="C184" s="25">
        <f t="shared" si="25"/>
        <v>0</v>
      </c>
      <c r="D184" s="25">
        <f t="shared" si="26"/>
        <v>1410.8416134862475</v>
      </c>
      <c r="E184" s="30">
        <f t="shared" si="19"/>
        <v>0</v>
      </c>
      <c r="F184" s="25">
        <f t="shared" si="20"/>
        <v>0</v>
      </c>
      <c r="G184" s="25">
        <f t="shared" si="23"/>
        <v>0</v>
      </c>
      <c r="H184" s="25">
        <f t="shared" si="24"/>
        <v>0</v>
      </c>
      <c r="I184" s="25">
        <f t="shared" si="21"/>
        <v>0</v>
      </c>
      <c r="J184" s="5"/>
      <c r="K184" s="5"/>
    </row>
    <row r="185" spans="1:11">
      <c r="A185" s="22">
        <f t="shared" si="22"/>
        <v>168</v>
      </c>
      <c r="B185" s="23">
        <f t="shared" si="18"/>
        <v>42736</v>
      </c>
      <c r="C185" s="25">
        <f t="shared" si="25"/>
        <v>0</v>
      </c>
      <c r="D185" s="25">
        <f t="shared" si="26"/>
        <v>1410.8416134862475</v>
      </c>
      <c r="E185" s="30">
        <f t="shared" si="19"/>
        <v>0</v>
      </c>
      <c r="F185" s="25">
        <f t="shared" si="20"/>
        <v>0</v>
      </c>
      <c r="G185" s="25">
        <f t="shared" si="23"/>
        <v>0</v>
      </c>
      <c r="H185" s="25">
        <f t="shared" si="24"/>
        <v>0</v>
      </c>
      <c r="I185" s="25">
        <f t="shared" si="21"/>
        <v>0</v>
      </c>
      <c r="J185" s="5"/>
      <c r="K185" s="5"/>
    </row>
    <row r="186" spans="1:11">
      <c r="A186" s="22">
        <f t="shared" si="22"/>
        <v>169</v>
      </c>
      <c r="B186" s="23">
        <f t="shared" si="18"/>
        <v>42767</v>
      </c>
      <c r="C186" s="25">
        <f t="shared" si="25"/>
        <v>0</v>
      </c>
      <c r="D186" s="25">
        <f t="shared" si="26"/>
        <v>1410.8416134862475</v>
      </c>
      <c r="E186" s="30">
        <f t="shared" si="19"/>
        <v>0</v>
      </c>
      <c r="F186" s="25">
        <f t="shared" si="20"/>
        <v>0</v>
      </c>
      <c r="G186" s="25">
        <f t="shared" si="23"/>
        <v>0</v>
      </c>
      <c r="H186" s="25">
        <f t="shared" si="24"/>
        <v>0</v>
      </c>
      <c r="I186" s="25">
        <f t="shared" si="21"/>
        <v>0</v>
      </c>
      <c r="J186" s="5"/>
      <c r="K186" s="5"/>
    </row>
    <row r="187" spans="1:11">
      <c r="A187" s="22">
        <f t="shared" si="22"/>
        <v>170</v>
      </c>
      <c r="B187" s="23">
        <f t="shared" si="18"/>
        <v>42795</v>
      </c>
      <c r="C187" s="25">
        <f t="shared" si="25"/>
        <v>0</v>
      </c>
      <c r="D187" s="25">
        <f t="shared" si="26"/>
        <v>1410.8416134862475</v>
      </c>
      <c r="E187" s="30">
        <f t="shared" si="19"/>
        <v>0</v>
      </c>
      <c r="F187" s="25">
        <f t="shared" si="20"/>
        <v>0</v>
      </c>
      <c r="G187" s="25">
        <f t="shared" si="23"/>
        <v>0</v>
      </c>
      <c r="H187" s="25">
        <f t="shared" si="24"/>
        <v>0</v>
      </c>
      <c r="I187" s="25">
        <f t="shared" si="21"/>
        <v>0</v>
      </c>
      <c r="J187" s="5"/>
      <c r="K187" s="5"/>
    </row>
    <row r="188" spans="1:11">
      <c r="A188" s="22">
        <f t="shared" si="22"/>
        <v>171</v>
      </c>
      <c r="B188" s="23">
        <f t="shared" si="18"/>
        <v>42826</v>
      </c>
      <c r="C188" s="25">
        <f t="shared" si="25"/>
        <v>0</v>
      </c>
      <c r="D188" s="25">
        <f t="shared" si="26"/>
        <v>1410.8416134862475</v>
      </c>
      <c r="E188" s="30">
        <f t="shared" si="19"/>
        <v>0</v>
      </c>
      <c r="F188" s="25">
        <f t="shared" si="20"/>
        <v>0</v>
      </c>
      <c r="G188" s="25">
        <f t="shared" si="23"/>
        <v>0</v>
      </c>
      <c r="H188" s="25">
        <f t="shared" si="24"/>
        <v>0</v>
      </c>
      <c r="I188" s="25">
        <f t="shared" si="21"/>
        <v>0</v>
      </c>
      <c r="J188" s="5"/>
      <c r="K188" s="5"/>
    </row>
    <row r="189" spans="1:11">
      <c r="A189" s="22">
        <f t="shared" si="22"/>
        <v>172</v>
      </c>
      <c r="B189" s="23">
        <f t="shared" si="18"/>
        <v>42856</v>
      </c>
      <c r="C189" s="25">
        <f t="shared" si="25"/>
        <v>0</v>
      </c>
      <c r="D189" s="25">
        <f t="shared" si="26"/>
        <v>1410.8416134862475</v>
      </c>
      <c r="E189" s="30">
        <f t="shared" si="19"/>
        <v>0</v>
      </c>
      <c r="F189" s="25">
        <f t="shared" si="20"/>
        <v>0</v>
      </c>
      <c r="G189" s="25">
        <f t="shared" si="23"/>
        <v>0</v>
      </c>
      <c r="H189" s="25">
        <f t="shared" si="24"/>
        <v>0</v>
      </c>
      <c r="I189" s="25">
        <f t="shared" si="21"/>
        <v>0</v>
      </c>
      <c r="J189" s="5"/>
      <c r="K189" s="5"/>
    </row>
    <row r="190" spans="1:11">
      <c r="A190" s="22">
        <f t="shared" si="22"/>
        <v>173</v>
      </c>
      <c r="B190" s="23">
        <f t="shared" si="18"/>
        <v>42887</v>
      </c>
      <c r="C190" s="25">
        <f t="shared" si="25"/>
        <v>0</v>
      </c>
      <c r="D190" s="25">
        <f t="shared" si="26"/>
        <v>1410.8416134862475</v>
      </c>
      <c r="E190" s="30">
        <f t="shared" si="19"/>
        <v>0</v>
      </c>
      <c r="F190" s="25">
        <f t="shared" si="20"/>
        <v>0</v>
      </c>
      <c r="G190" s="25">
        <f t="shared" si="23"/>
        <v>0</v>
      </c>
      <c r="H190" s="25">
        <f t="shared" si="24"/>
        <v>0</v>
      </c>
      <c r="I190" s="25">
        <f t="shared" si="21"/>
        <v>0</v>
      </c>
      <c r="J190" s="5"/>
      <c r="K190" s="5"/>
    </row>
    <row r="191" spans="1:11">
      <c r="A191" s="22">
        <f t="shared" si="22"/>
        <v>174</v>
      </c>
      <c r="B191" s="23">
        <f t="shared" si="18"/>
        <v>42917</v>
      </c>
      <c r="C191" s="25">
        <f t="shared" si="25"/>
        <v>0</v>
      </c>
      <c r="D191" s="25">
        <f t="shared" si="26"/>
        <v>1410.8416134862475</v>
      </c>
      <c r="E191" s="30">
        <f t="shared" si="19"/>
        <v>0</v>
      </c>
      <c r="F191" s="25">
        <f t="shared" si="20"/>
        <v>0</v>
      </c>
      <c r="G191" s="25">
        <f t="shared" si="23"/>
        <v>0</v>
      </c>
      <c r="H191" s="25">
        <f t="shared" si="24"/>
        <v>0</v>
      </c>
      <c r="I191" s="25">
        <f t="shared" si="21"/>
        <v>0</v>
      </c>
      <c r="J191" s="5"/>
      <c r="K191" s="5"/>
    </row>
    <row r="192" spans="1:11">
      <c r="A192" s="22">
        <f t="shared" si="22"/>
        <v>175</v>
      </c>
      <c r="B192" s="23">
        <f t="shared" si="18"/>
        <v>42948</v>
      </c>
      <c r="C192" s="25">
        <f t="shared" si="25"/>
        <v>0</v>
      </c>
      <c r="D192" s="25">
        <f t="shared" si="26"/>
        <v>1410.8416134862475</v>
      </c>
      <c r="E192" s="30">
        <f t="shared" si="19"/>
        <v>0</v>
      </c>
      <c r="F192" s="25">
        <f t="shared" si="20"/>
        <v>0</v>
      </c>
      <c r="G192" s="25">
        <f t="shared" si="23"/>
        <v>0</v>
      </c>
      <c r="H192" s="25">
        <f t="shared" si="24"/>
        <v>0</v>
      </c>
      <c r="I192" s="25">
        <f t="shared" si="21"/>
        <v>0</v>
      </c>
      <c r="J192" s="5"/>
      <c r="K192" s="5"/>
    </row>
    <row r="193" spans="1:11">
      <c r="A193" s="22">
        <f t="shared" si="22"/>
        <v>176</v>
      </c>
      <c r="B193" s="23">
        <f t="shared" si="18"/>
        <v>42979</v>
      </c>
      <c r="C193" s="25">
        <f t="shared" si="25"/>
        <v>0</v>
      </c>
      <c r="D193" s="25">
        <f t="shared" si="26"/>
        <v>1410.8416134862475</v>
      </c>
      <c r="E193" s="30">
        <f t="shared" si="19"/>
        <v>0</v>
      </c>
      <c r="F193" s="25">
        <f t="shared" si="20"/>
        <v>0</v>
      </c>
      <c r="G193" s="25">
        <f t="shared" si="23"/>
        <v>0</v>
      </c>
      <c r="H193" s="25">
        <f t="shared" si="24"/>
        <v>0</v>
      </c>
      <c r="I193" s="25">
        <f t="shared" si="21"/>
        <v>0</v>
      </c>
      <c r="J193" s="5"/>
      <c r="K193" s="5"/>
    </row>
    <row r="194" spans="1:11">
      <c r="A194" s="22">
        <f t="shared" si="22"/>
        <v>177</v>
      </c>
      <c r="B194" s="23">
        <f t="shared" si="18"/>
        <v>43009</v>
      </c>
      <c r="C194" s="25">
        <f t="shared" si="25"/>
        <v>0</v>
      </c>
      <c r="D194" s="25">
        <f t="shared" si="26"/>
        <v>1410.8416134862475</v>
      </c>
      <c r="E194" s="30">
        <f t="shared" si="19"/>
        <v>0</v>
      </c>
      <c r="F194" s="25">
        <f t="shared" si="20"/>
        <v>0</v>
      </c>
      <c r="G194" s="25">
        <f t="shared" si="23"/>
        <v>0</v>
      </c>
      <c r="H194" s="25">
        <f t="shared" si="24"/>
        <v>0</v>
      </c>
      <c r="I194" s="25">
        <f t="shared" si="21"/>
        <v>0</v>
      </c>
      <c r="J194" s="5"/>
      <c r="K194" s="5"/>
    </row>
    <row r="195" spans="1:11">
      <c r="A195" s="22">
        <f t="shared" si="22"/>
        <v>178</v>
      </c>
      <c r="B195" s="23">
        <f t="shared" si="18"/>
        <v>43040</v>
      </c>
      <c r="C195" s="25">
        <f t="shared" si="25"/>
        <v>0</v>
      </c>
      <c r="D195" s="25">
        <f t="shared" si="26"/>
        <v>1410.8416134862475</v>
      </c>
      <c r="E195" s="30">
        <f t="shared" si="19"/>
        <v>0</v>
      </c>
      <c r="F195" s="25">
        <f t="shared" si="20"/>
        <v>0</v>
      </c>
      <c r="G195" s="25">
        <f t="shared" si="23"/>
        <v>0</v>
      </c>
      <c r="H195" s="25">
        <f t="shared" si="24"/>
        <v>0</v>
      </c>
      <c r="I195" s="25">
        <f t="shared" si="21"/>
        <v>0</v>
      </c>
      <c r="J195" s="5"/>
      <c r="K195" s="5"/>
    </row>
    <row r="196" spans="1:11">
      <c r="A196" s="22">
        <f t="shared" si="22"/>
        <v>179</v>
      </c>
      <c r="B196" s="23">
        <f t="shared" si="18"/>
        <v>43070</v>
      </c>
      <c r="C196" s="25">
        <f t="shared" si="25"/>
        <v>0</v>
      </c>
      <c r="D196" s="25">
        <f t="shared" si="26"/>
        <v>1410.8416134862475</v>
      </c>
      <c r="E196" s="30">
        <f t="shared" si="19"/>
        <v>0</v>
      </c>
      <c r="F196" s="25">
        <f t="shared" si="20"/>
        <v>0</v>
      </c>
      <c r="G196" s="25">
        <f t="shared" si="23"/>
        <v>0</v>
      </c>
      <c r="H196" s="25">
        <f t="shared" si="24"/>
        <v>0</v>
      </c>
      <c r="I196" s="25">
        <f t="shared" si="21"/>
        <v>0</v>
      </c>
      <c r="J196" s="5"/>
      <c r="K196" s="5"/>
    </row>
    <row r="197" spans="1:11">
      <c r="A197" s="22">
        <f t="shared" si="22"/>
        <v>180</v>
      </c>
      <c r="B197" s="23">
        <f t="shared" si="18"/>
        <v>43101</v>
      </c>
      <c r="C197" s="25">
        <f t="shared" si="25"/>
        <v>0</v>
      </c>
      <c r="D197" s="25">
        <f t="shared" si="26"/>
        <v>1410.8416134862475</v>
      </c>
      <c r="E197" s="30">
        <f t="shared" si="19"/>
        <v>0</v>
      </c>
      <c r="F197" s="25">
        <f t="shared" si="20"/>
        <v>0</v>
      </c>
      <c r="G197" s="25">
        <f t="shared" si="23"/>
        <v>0</v>
      </c>
      <c r="H197" s="25">
        <f t="shared" si="24"/>
        <v>0</v>
      </c>
      <c r="I197" s="25">
        <f t="shared" si="21"/>
        <v>0</v>
      </c>
      <c r="J197" s="5"/>
      <c r="K197" s="5"/>
    </row>
    <row r="198" spans="1:11">
      <c r="A198" s="22">
        <f t="shared" si="22"/>
        <v>181</v>
      </c>
      <c r="B198" s="23">
        <f t="shared" si="18"/>
        <v>43132</v>
      </c>
      <c r="C198" s="25">
        <f t="shared" si="25"/>
        <v>0</v>
      </c>
      <c r="D198" s="25">
        <f t="shared" si="26"/>
        <v>1410.8416134862475</v>
      </c>
      <c r="E198" s="30">
        <f t="shared" si="19"/>
        <v>0</v>
      </c>
      <c r="F198" s="25">
        <f t="shared" si="20"/>
        <v>0</v>
      </c>
      <c r="G198" s="25">
        <f t="shared" si="23"/>
        <v>0</v>
      </c>
      <c r="H198" s="25">
        <f t="shared" si="24"/>
        <v>0</v>
      </c>
      <c r="I198" s="25">
        <f t="shared" si="21"/>
        <v>0</v>
      </c>
      <c r="J198" s="5"/>
      <c r="K198" s="5"/>
    </row>
    <row r="199" spans="1:11">
      <c r="A199" s="22">
        <f t="shared" si="22"/>
        <v>182</v>
      </c>
      <c r="B199" s="23">
        <f t="shared" si="18"/>
        <v>43160</v>
      </c>
      <c r="C199" s="25">
        <f t="shared" si="25"/>
        <v>0</v>
      </c>
      <c r="D199" s="25">
        <f t="shared" si="26"/>
        <v>1410.8416134862475</v>
      </c>
      <c r="E199" s="30">
        <f t="shared" si="19"/>
        <v>0</v>
      </c>
      <c r="F199" s="25">
        <f t="shared" si="20"/>
        <v>0</v>
      </c>
      <c r="G199" s="25">
        <f t="shared" si="23"/>
        <v>0</v>
      </c>
      <c r="H199" s="25">
        <f t="shared" si="24"/>
        <v>0</v>
      </c>
      <c r="I199" s="25">
        <f t="shared" si="21"/>
        <v>0</v>
      </c>
      <c r="J199" s="5"/>
      <c r="K199" s="5"/>
    </row>
    <row r="200" spans="1:11">
      <c r="A200" s="22">
        <f t="shared" si="22"/>
        <v>183</v>
      </c>
      <c r="B200" s="23">
        <f t="shared" si="18"/>
        <v>43191</v>
      </c>
      <c r="C200" s="25">
        <f t="shared" si="25"/>
        <v>0</v>
      </c>
      <c r="D200" s="25">
        <f t="shared" si="26"/>
        <v>1410.8416134862475</v>
      </c>
      <c r="E200" s="30">
        <f t="shared" si="19"/>
        <v>0</v>
      </c>
      <c r="F200" s="25">
        <f t="shared" si="20"/>
        <v>0</v>
      </c>
      <c r="G200" s="25">
        <f t="shared" si="23"/>
        <v>0</v>
      </c>
      <c r="H200" s="25">
        <f t="shared" si="24"/>
        <v>0</v>
      </c>
      <c r="I200" s="25">
        <f t="shared" si="21"/>
        <v>0</v>
      </c>
      <c r="J200" s="5"/>
      <c r="K200" s="5"/>
    </row>
    <row r="201" spans="1:11">
      <c r="A201" s="22">
        <f t="shared" si="22"/>
        <v>184</v>
      </c>
      <c r="B201" s="23">
        <f t="shared" si="18"/>
        <v>43221</v>
      </c>
      <c r="C201" s="25">
        <f t="shared" si="25"/>
        <v>0</v>
      </c>
      <c r="D201" s="25">
        <f t="shared" si="26"/>
        <v>1410.8416134862475</v>
      </c>
      <c r="E201" s="30">
        <f t="shared" si="19"/>
        <v>0</v>
      </c>
      <c r="F201" s="25">
        <f t="shared" si="20"/>
        <v>0</v>
      </c>
      <c r="G201" s="25">
        <f t="shared" si="23"/>
        <v>0</v>
      </c>
      <c r="H201" s="25">
        <f t="shared" si="24"/>
        <v>0</v>
      </c>
      <c r="I201" s="25">
        <f t="shared" si="21"/>
        <v>0</v>
      </c>
      <c r="J201" s="5"/>
      <c r="K201" s="5"/>
    </row>
    <row r="202" spans="1:11">
      <c r="A202" s="22">
        <f t="shared" si="22"/>
        <v>185</v>
      </c>
      <c r="B202" s="23">
        <f t="shared" si="18"/>
        <v>43252</v>
      </c>
      <c r="C202" s="25">
        <f t="shared" si="25"/>
        <v>0</v>
      </c>
      <c r="D202" s="25">
        <f t="shared" si="26"/>
        <v>1410.8416134862475</v>
      </c>
      <c r="E202" s="30">
        <f t="shared" si="19"/>
        <v>0</v>
      </c>
      <c r="F202" s="25">
        <f t="shared" si="20"/>
        <v>0</v>
      </c>
      <c r="G202" s="25">
        <f t="shared" si="23"/>
        <v>0</v>
      </c>
      <c r="H202" s="25">
        <f t="shared" si="24"/>
        <v>0</v>
      </c>
      <c r="I202" s="25">
        <f t="shared" si="21"/>
        <v>0</v>
      </c>
      <c r="J202" s="5"/>
      <c r="K202" s="5"/>
    </row>
    <row r="203" spans="1:11">
      <c r="A203" s="22">
        <f t="shared" si="22"/>
        <v>186</v>
      </c>
      <c r="B203" s="23">
        <f t="shared" si="18"/>
        <v>43282</v>
      </c>
      <c r="C203" s="25">
        <f t="shared" si="25"/>
        <v>0</v>
      </c>
      <c r="D203" s="25">
        <f t="shared" si="26"/>
        <v>1410.8416134862475</v>
      </c>
      <c r="E203" s="30">
        <f t="shared" si="19"/>
        <v>0</v>
      </c>
      <c r="F203" s="25">
        <f t="shared" si="20"/>
        <v>0</v>
      </c>
      <c r="G203" s="25">
        <f t="shared" si="23"/>
        <v>0</v>
      </c>
      <c r="H203" s="25">
        <f t="shared" si="24"/>
        <v>0</v>
      </c>
      <c r="I203" s="25">
        <f t="shared" si="21"/>
        <v>0</v>
      </c>
      <c r="J203" s="5"/>
      <c r="K203" s="5"/>
    </row>
    <row r="204" spans="1:11">
      <c r="A204" s="22">
        <f t="shared" si="22"/>
        <v>187</v>
      </c>
      <c r="B204" s="23">
        <f t="shared" si="18"/>
        <v>43313</v>
      </c>
      <c r="C204" s="25">
        <f t="shared" si="25"/>
        <v>0</v>
      </c>
      <c r="D204" s="25">
        <f t="shared" si="26"/>
        <v>1410.8416134862475</v>
      </c>
      <c r="E204" s="30">
        <f t="shared" si="19"/>
        <v>0</v>
      </c>
      <c r="F204" s="25">
        <f t="shared" si="20"/>
        <v>0</v>
      </c>
      <c r="G204" s="25">
        <f t="shared" si="23"/>
        <v>0</v>
      </c>
      <c r="H204" s="25">
        <f t="shared" si="24"/>
        <v>0</v>
      </c>
      <c r="I204" s="25">
        <f t="shared" si="21"/>
        <v>0</v>
      </c>
      <c r="J204" s="5"/>
      <c r="K204" s="5"/>
    </row>
    <row r="205" spans="1:11">
      <c r="A205" s="22">
        <f t="shared" si="22"/>
        <v>188</v>
      </c>
      <c r="B205" s="23">
        <f t="shared" si="18"/>
        <v>43344</v>
      </c>
      <c r="C205" s="25">
        <f t="shared" si="25"/>
        <v>0</v>
      </c>
      <c r="D205" s="25">
        <f t="shared" si="26"/>
        <v>1410.8416134862475</v>
      </c>
      <c r="E205" s="30">
        <f t="shared" si="19"/>
        <v>0</v>
      </c>
      <c r="F205" s="25">
        <f t="shared" si="20"/>
        <v>0</v>
      </c>
      <c r="G205" s="25">
        <f t="shared" si="23"/>
        <v>0</v>
      </c>
      <c r="H205" s="25">
        <f t="shared" si="24"/>
        <v>0</v>
      </c>
      <c r="I205" s="25">
        <f t="shared" si="21"/>
        <v>0</v>
      </c>
      <c r="J205" s="5"/>
      <c r="K205" s="5"/>
    </row>
    <row r="206" spans="1:11">
      <c r="A206" s="22">
        <f t="shared" si="22"/>
        <v>189</v>
      </c>
      <c r="B206" s="23">
        <f t="shared" si="18"/>
        <v>43374</v>
      </c>
      <c r="C206" s="25">
        <f t="shared" si="25"/>
        <v>0</v>
      </c>
      <c r="D206" s="25">
        <f t="shared" si="26"/>
        <v>1410.8416134862475</v>
      </c>
      <c r="E206" s="30">
        <f t="shared" si="19"/>
        <v>0</v>
      </c>
      <c r="F206" s="25">
        <f t="shared" si="20"/>
        <v>0</v>
      </c>
      <c r="G206" s="25">
        <f t="shared" si="23"/>
        <v>0</v>
      </c>
      <c r="H206" s="25">
        <f t="shared" si="24"/>
        <v>0</v>
      </c>
      <c r="I206" s="25">
        <f t="shared" si="21"/>
        <v>0</v>
      </c>
      <c r="J206" s="5"/>
      <c r="K206" s="5"/>
    </row>
    <row r="207" spans="1:11">
      <c r="A207" s="22">
        <f t="shared" si="22"/>
        <v>190</v>
      </c>
      <c r="B207" s="23">
        <f t="shared" si="18"/>
        <v>43405</v>
      </c>
      <c r="C207" s="25">
        <f t="shared" si="25"/>
        <v>0</v>
      </c>
      <c r="D207" s="25">
        <f t="shared" si="26"/>
        <v>1410.8416134862475</v>
      </c>
      <c r="E207" s="30">
        <f t="shared" si="19"/>
        <v>0</v>
      </c>
      <c r="F207" s="25">
        <f t="shared" si="20"/>
        <v>0</v>
      </c>
      <c r="G207" s="25">
        <f t="shared" si="23"/>
        <v>0</v>
      </c>
      <c r="H207" s="25">
        <f t="shared" si="24"/>
        <v>0</v>
      </c>
      <c r="I207" s="25">
        <f t="shared" si="21"/>
        <v>0</v>
      </c>
      <c r="J207" s="5"/>
      <c r="K207" s="5"/>
    </row>
    <row r="208" spans="1:11">
      <c r="A208" s="22">
        <f t="shared" si="22"/>
        <v>191</v>
      </c>
      <c r="B208" s="23">
        <f t="shared" si="18"/>
        <v>43435</v>
      </c>
      <c r="C208" s="25">
        <f t="shared" si="25"/>
        <v>0</v>
      </c>
      <c r="D208" s="25">
        <f t="shared" si="26"/>
        <v>1410.8416134862475</v>
      </c>
      <c r="E208" s="30">
        <f t="shared" si="19"/>
        <v>0</v>
      </c>
      <c r="F208" s="25">
        <f t="shared" si="20"/>
        <v>0</v>
      </c>
      <c r="G208" s="25">
        <f t="shared" si="23"/>
        <v>0</v>
      </c>
      <c r="H208" s="25">
        <f t="shared" si="24"/>
        <v>0</v>
      </c>
      <c r="I208" s="25">
        <f t="shared" si="21"/>
        <v>0</v>
      </c>
      <c r="J208" s="5"/>
      <c r="K208" s="5"/>
    </row>
    <row r="209" spans="1:11">
      <c r="A209" s="22">
        <f t="shared" si="22"/>
        <v>192</v>
      </c>
      <c r="B209" s="23">
        <f t="shared" si="18"/>
        <v>43466</v>
      </c>
      <c r="C209" s="25">
        <f t="shared" si="25"/>
        <v>0</v>
      </c>
      <c r="D209" s="25">
        <f t="shared" si="26"/>
        <v>1410.8416134862475</v>
      </c>
      <c r="E209" s="30">
        <f t="shared" si="19"/>
        <v>0</v>
      </c>
      <c r="F209" s="25">
        <f t="shared" si="20"/>
        <v>0</v>
      </c>
      <c r="G209" s="25">
        <f t="shared" si="23"/>
        <v>0</v>
      </c>
      <c r="H209" s="25">
        <f t="shared" si="24"/>
        <v>0</v>
      </c>
      <c r="I209" s="25">
        <f t="shared" si="21"/>
        <v>0</v>
      </c>
      <c r="J209" s="5"/>
      <c r="K209" s="5"/>
    </row>
    <row r="210" spans="1:11">
      <c r="A210" s="22">
        <f t="shared" si="22"/>
        <v>193</v>
      </c>
      <c r="B210" s="23">
        <f t="shared" ref="B210:B273" si="27">IF(Pay_Num&lt;&gt;"",DATE(YEAR(Loan_Start),MONTH(Loan_Start)+(Pay_Num)*12/Num_Pmt_Per_Year,DAY(Loan_Start)),"")</f>
        <v>43497</v>
      </c>
      <c r="C210" s="25">
        <f t="shared" si="25"/>
        <v>0</v>
      </c>
      <c r="D210" s="25">
        <f t="shared" si="26"/>
        <v>1410.8416134862475</v>
      </c>
      <c r="E210" s="30">
        <f t="shared" ref="E210:E273" si="28">IF(AND(Pay_Num&lt;&gt;"",Sched_Pay+Scheduled_Extra_Payments&lt;Beg_Bal),Scheduled_Extra_Payments,IF(AND(Pay_Num&lt;&gt;"",Beg_Bal-Sched_Pay&gt;0),Beg_Bal-Sched_Pay,IF(Pay_Num&lt;&gt;"",0,"")))</f>
        <v>0</v>
      </c>
      <c r="F210" s="25">
        <f t="shared" ref="F210:F273" si="29">IF(AND(Pay_Num&lt;&gt;"",Sched_Pay+Extra_Pay&lt;Beg_Bal),Sched_Pay+Extra_Pay,IF(Pay_Num&lt;&gt;"",Beg_Bal,""))</f>
        <v>0</v>
      </c>
      <c r="G210" s="25">
        <f t="shared" si="23"/>
        <v>0</v>
      </c>
      <c r="H210" s="25">
        <f t="shared" si="24"/>
        <v>0</v>
      </c>
      <c r="I210" s="25">
        <f t="shared" ref="I210:I273" si="30">IF(AND(Pay_Num&lt;&gt;"",Sched_Pay+Extra_Pay&lt;Beg_Bal),Beg_Bal-Princ,IF(Pay_Num&lt;&gt;"",0,""))</f>
        <v>0</v>
      </c>
      <c r="J210" s="5"/>
      <c r="K210" s="5"/>
    </row>
    <row r="211" spans="1:11">
      <c r="A211" s="22">
        <f t="shared" ref="A211:A274" si="31">IF(Values_Entered,A210+1,"")</f>
        <v>194</v>
      </c>
      <c r="B211" s="23">
        <f t="shared" si="27"/>
        <v>43525</v>
      </c>
      <c r="C211" s="25">
        <f t="shared" si="25"/>
        <v>0</v>
      </c>
      <c r="D211" s="25">
        <f t="shared" si="26"/>
        <v>1410.8416134862475</v>
      </c>
      <c r="E211" s="30">
        <f t="shared" si="28"/>
        <v>0</v>
      </c>
      <c r="F211" s="25">
        <f t="shared" si="29"/>
        <v>0</v>
      </c>
      <c r="G211" s="25">
        <f t="shared" ref="G211:G274" si="32">IF(Pay_Num&lt;&gt;"",Total_Pay-Int,"")</f>
        <v>0</v>
      </c>
      <c r="H211" s="25">
        <f t="shared" ref="H211:H274" si="33">IF(Pay_Num&lt;&gt;"",Beg_Bal*Interest_Rate/Num_Pmt_Per_Year,"")</f>
        <v>0</v>
      </c>
      <c r="I211" s="25">
        <f t="shared" si="30"/>
        <v>0</v>
      </c>
      <c r="J211" s="5"/>
      <c r="K211" s="5"/>
    </row>
    <row r="212" spans="1:11">
      <c r="A212" s="22">
        <f t="shared" si="31"/>
        <v>195</v>
      </c>
      <c r="B212" s="23">
        <f t="shared" si="27"/>
        <v>43556</v>
      </c>
      <c r="C212" s="25">
        <f t="shared" ref="C212:C275" si="34">IF(Pay_Num&lt;&gt;"",I211,"")</f>
        <v>0</v>
      </c>
      <c r="D212" s="25">
        <f t="shared" ref="D212:D275" si="35">IF(Pay_Num&lt;&gt;"",Scheduled_Monthly_Payment,"")</f>
        <v>1410.8416134862475</v>
      </c>
      <c r="E212" s="30">
        <f t="shared" si="28"/>
        <v>0</v>
      </c>
      <c r="F212" s="25">
        <f t="shared" si="29"/>
        <v>0</v>
      </c>
      <c r="G212" s="25">
        <f t="shared" si="32"/>
        <v>0</v>
      </c>
      <c r="H212" s="25">
        <f t="shared" si="33"/>
        <v>0</v>
      </c>
      <c r="I212" s="25">
        <f t="shared" si="30"/>
        <v>0</v>
      </c>
      <c r="J212" s="5"/>
      <c r="K212" s="5"/>
    </row>
    <row r="213" spans="1:11">
      <c r="A213" s="22">
        <f t="shared" si="31"/>
        <v>196</v>
      </c>
      <c r="B213" s="23">
        <f t="shared" si="27"/>
        <v>43586</v>
      </c>
      <c r="C213" s="25">
        <f t="shared" si="34"/>
        <v>0</v>
      </c>
      <c r="D213" s="25">
        <f t="shared" si="35"/>
        <v>1410.8416134862475</v>
      </c>
      <c r="E213" s="30">
        <f t="shared" si="28"/>
        <v>0</v>
      </c>
      <c r="F213" s="25">
        <f t="shared" si="29"/>
        <v>0</v>
      </c>
      <c r="G213" s="25">
        <f t="shared" si="32"/>
        <v>0</v>
      </c>
      <c r="H213" s="25">
        <f t="shared" si="33"/>
        <v>0</v>
      </c>
      <c r="I213" s="25">
        <f t="shared" si="30"/>
        <v>0</v>
      </c>
      <c r="J213" s="5"/>
      <c r="K213" s="5"/>
    </row>
    <row r="214" spans="1:11">
      <c r="A214" s="22">
        <f t="shared" si="31"/>
        <v>197</v>
      </c>
      <c r="B214" s="23">
        <f t="shared" si="27"/>
        <v>43617</v>
      </c>
      <c r="C214" s="25">
        <f t="shared" si="34"/>
        <v>0</v>
      </c>
      <c r="D214" s="25">
        <f t="shared" si="35"/>
        <v>1410.8416134862475</v>
      </c>
      <c r="E214" s="30">
        <f t="shared" si="28"/>
        <v>0</v>
      </c>
      <c r="F214" s="25">
        <f t="shared" si="29"/>
        <v>0</v>
      </c>
      <c r="G214" s="25">
        <f t="shared" si="32"/>
        <v>0</v>
      </c>
      <c r="H214" s="25">
        <f t="shared" si="33"/>
        <v>0</v>
      </c>
      <c r="I214" s="25">
        <f t="shared" si="30"/>
        <v>0</v>
      </c>
      <c r="J214" s="5"/>
      <c r="K214" s="5"/>
    </row>
    <row r="215" spans="1:11">
      <c r="A215" s="22">
        <f t="shared" si="31"/>
        <v>198</v>
      </c>
      <c r="B215" s="23">
        <f t="shared" si="27"/>
        <v>43647</v>
      </c>
      <c r="C215" s="25">
        <f t="shared" si="34"/>
        <v>0</v>
      </c>
      <c r="D215" s="25">
        <f t="shared" si="35"/>
        <v>1410.8416134862475</v>
      </c>
      <c r="E215" s="30">
        <f t="shared" si="28"/>
        <v>0</v>
      </c>
      <c r="F215" s="25">
        <f t="shared" si="29"/>
        <v>0</v>
      </c>
      <c r="G215" s="25">
        <f t="shared" si="32"/>
        <v>0</v>
      </c>
      <c r="H215" s="25">
        <f t="shared" si="33"/>
        <v>0</v>
      </c>
      <c r="I215" s="25">
        <f t="shared" si="30"/>
        <v>0</v>
      </c>
      <c r="J215" s="5"/>
      <c r="K215" s="5"/>
    </row>
    <row r="216" spans="1:11">
      <c r="A216" s="22">
        <f t="shared" si="31"/>
        <v>199</v>
      </c>
      <c r="B216" s="23">
        <f t="shared" si="27"/>
        <v>43678</v>
      </c>
      <c r="C216" s="25">
        <f t="shared" si="34"/>
        <v>0</v>
      </c>
      <c r="D216" s="25">
        <f t="shared" si="35"/>
        <v>1410.8416134862475</v>
      </c>
      <c r="E216" s="30">
        <f t="shared" si="28"/>
        <v>0</v>
      </c>
      <c r="F216" s="25">
        <f t="shared" si="29"/>
        <v>0</v>
      </c>
      <c r="G216" s="25">
        <f t="shared" si="32"/>
        <v>0</v>
      </c>
      <c r="H216" s="25">
        <f t="shared" si="33"/>
        <v>0</v>
      </c>
      <c r="I216" s="25">
        <f t="shared" si="30"/>
        <v>0</v>
      </c>
      <c r="J216" s="5"/>
      <c r="K216" s="5"/>
    </row>
    <row r="217" spans="1:11">
      <c r="A217" s="22">
        <f t="shared" si="31"/>
        <v>200</v>
      </c>
      <c r="B217" s="23">
        <f t="shared" si="27"/>
        <v>43709</v>
      </c>
      <c r="C217" s="25">
        <f t="shared" si="34"/>
        <v>0</v>
      </c>
      <c r="D217" s="25">
        <f t="shared" si="35"/>
        <v>1410.8416134862475</v>
      </c>
      <c r="E217" s="30">
        <f t="shared" si="28"/>
        <v>0</v>
      </c>
      <c r="F217" s="25">
        <f t="shared" si="29"/>
        <v>0</v>
      </c>
      <c r="G217" s="25">
        <f t="shared" si="32"/>
        <v>0</v>
      </c>
      <c r="H217" s="25">
        <f t="shared" si="33"/>
        <v>0</v>
      </c>
      <c r="I217" s="25">
        <f t="shared" si="30"/>
        <v>0</v>
      </c>
      <c r="J217" s="5"/>
      <c r="K217" s="5"/>
    </row>
    <row r="218" spans="1:11">
      <c r="A218" s="22">
        <f t="shared" si="31"/>
        <v>201</v>
      </c>
      <c r="B218" s="23">
        <f t="shared" si="27"/>
        <v>43739</v>
      </c>
      <c r="C218" s="25">
        <f t="shared" si="34"/>
        <v>0</v>
      </c>
      <c r="D218" s="25">
        <f t="shared" si="35"/>
        <v>1410.8416134862475</v>
      </c>
      <c r="E218" s="30">
        <f t="shared" si="28"/>
        <v>0</v>
      </c>
      <c r="F218" s="25">
        <f t="shared" si="29"/>
        <v>0</v>
      </c>
      <c r="G218" s="25">
        <f t="shared" si="32"/>
        <v>0</v>
      </c>
      <c r="H218" s="25">
        <f t="shared" si="33"/>
        <v>0</v>
      </c>
      <c r="I218" s="25">
        <f t="shared" si="30"/>
        <v>0</v>
      </c>
      <c r="J218" s="5"/>
      <c r="K218" s="5"/>
    </row>
    <row r="219" spans="1:11">
      <c r="A219" s="22">
        <f t="shared" si="31"/>
        <v>202</v>
      </c>
      <c r="B219" s="23">
        <f t="shared" si="27"/>
        <v>43770</v>
      </c>
      <c r="C219" s="25">
        <f t="shared" si="34"/>
        <v>0</v>
      </c>
      <c r="D219" s="25">
        <f t="shared" si="35"/>
        <v>1410.8416134862475</v>
      </c>
      <c r="E219" s="30">
        <f t="shared" si="28"/>
        <v>0</v>
      </c>
      <c r="F219" s="25">
        <f t="shared" si="29"/>
        <v>0</v>
      </c>
      <c r="G219" s="25">
        <f t="shared" si="32"/>
        <v>0</v>
      </c>
      <c r="H219" s="25">
        <f t="shared" si="33"/>
        <v>0</v>
      </c>
      <c r="I219" s="25">
        <f t="shared" si="30"/>
        <v>0</v>
      </c>
      <c r="J219" s="5"/>
      <c r="K219" s="5"/>
    </row>
    <row r="220" spans="1:11">
      <c r="A220" s="22">
        <f t="shared" si="31"/>
        <v>203</v>
      </c>
      <c r="B220" s="23">
        <f t="shared" si="27"/>
        <v>43800</v>
      </c>
      <c r="C220" s="25">
        <f t="shared" si="34"/>
        <v>0</v>
      </c>
      <c r="D220" s="25">
        <f t="shared" si="35"/>
        <v>1410.8416134862475</v>
      </c>
      <c r="E220" s="30">
        <f t="shared" si="28"/>
        <v>0</v>
      </c>
      <c r="F220" s="25">
        <f t="shared" si="29"/>
        <v>0</v>
      </c>
      <c r="G220" s="25">
        <f t="shared" si="32"/>
        <v>0</v>
      </c>
      <c r="H220" s="25">
        <f t="shared" si="33"/>
        <v>0</v>
      </c>
      <c r="I220" s="25">
        <f t="shared" si="30"/>
        <v>0</v>
      </c>
      <c r="J220" s="5"/>
      <c r="K220" s="5"/>
    </row>
    <row r="221" spans="1:11">
      <c r="A221" s="22">
        <f t="shared" si="31"/>
        <v>204</v>
      </c>
      <c r="B221" s="23">
        <f t="shared" si="27"/>
        <v>43831</v>
      </c>
      <c r="C221" s="25">
        <f t="shared" si="34"/>
        <v>0</v>
      </c>
      <c r="D221" s="25">
        <f t="shared" si="35"/>
        <v>1410.8416134862475</v>
      </c>
      <c r="E221" s="30">
        <f t="shared" si="28"/>
        <v>0</v>
      </c>
      <c r="F221" s="25">
        <f t="shared" si="29"/>
        <v>0</v>
      </c>
      <c r="G221" s="25">
        <f t="shared" si="32"/>
        <v>0</v>
      </c>
      <c r="H221" s="25">
        <f t="shared" si="33"/>
        <v>0</v>
      </c>
      <c r="I221" s="25">
        <f t="shared" si="30"/>
        <v>0</v>
      </c>
      <c r="J221" s="5"/>
      <c r="K221" s="5"/>
    </row>
    <row r="222" spans="1:11">
      <c r="A222" s="22">
        <f t="shared" si="31"/>
        <v>205</v>
      </c>
      <c r="B222" s="23">
        <f t="shared" si="27"/>
        <v>43862</v>
      </c>
      <c r="C222" s="25">
        <f t="shared" si="34"/>
        <v>0</v>
      </c>
      <c r="D222" s="25">
        <f t="shared" si="35"/>
        <v>1410.8416134862475</v>
      </c>
      <c r="E222" s="30">
        <f t="shared" si="28"/>
        <v>0</v>
      </c>
      <c r="F222" s="25">
        <f t="shared" si="29"/>
        <v>0</v>
      </c>
      <c r="G222" s="25">
        <f t="shared" si="32"/>
        <v>0</v>
      </c>
      <c r="H222" s="25">
        <f t="shared" si="33"/>
        <v>0</v>
      </c>
      <c r="I222" s="25">
        <f t="shared" si="30"/>
        <v>0</v>
      </c>
      <c r="J222" s="5"/>
      <c r="K222" s="5"/>
    </row>
    <row r="223" spans="1:11">
      <c r="A223" s="22">
        <f t="shared" si="31"/>
        <v>206</v>
      </c>
      <c r="B223" s="23">
        <f t="shared" si="27"/>
        <v>43891</v>
      </c>
      <c r="C223" s="25">
        <f t="shared" si="34"/>
        <v>0</v>
      </c>
      <c r="D223" s="25">
        <f t="shared" si="35"/>
        <v>1410.8416134862475</v>
      </c>
      <c r="E223" s="30">
        <f t="shared" si="28"/>
        <v>0</v>
      </c>
      <c r="F223" s="25">
        <f t="shared" si="29"/>
        <v>0</v>
      </c>
      <c r="G223" s="25">
        <f t="shared" si="32"/>
        <v>0</v>
      </c>
      <c r="H223" s="25">
        <f t="shared" si="33"/>
        <v>0</v>
      </c>
      <c r="I223" s="25">
        <f t="shared" si="30"/>
        <v>0</v>
      </c>
      <c r="J223" s="5"/>
      <c r="K223" s="5"/>
    </row>
    <row r="224" spans="1:11">
      <c r="A224" s="22">
        <f t="shared" si="31"/>
        <v>207</v>
      </c>
      <c r="B224" s="23">
        <f t="shared" si="27"/>
        <v>43922</v>
      </c>
      <c r="C224" s="25">
        <f t="shared" si="34"/>
        <v>0</v>
      </c>
      <c r="D224" s="25">
        <f t="shared" si="35"/>
        <v>1410.8416134862475</v>
      </c>
      <c r="E224" s="30">
        <f t="shared" si="28"/>
        <v>0</v>
      </c>
      <c r="F224" s="25">
        <f t="shared" si="29"/>
        <v>0</v>
      </c>
      <c r="G224" s="25">
        <f t="shared" si="32"/>
        <v>0</v>
      </c>
      <c r="H224" s="25">
        <f t="shared" si="33"/>
        <v>0</v>
      </c>
      <c r="I224" s="25">
        <f t="shared" si="30"/>
        <v>0</v>
      </c>
      <c r="J224" s="5"/>
      <c r="K224" s="5"/>
    </row>
    <row r="225" spans="1:11">
      <c r="A225" s="22">
        <f t="shared" si="31"/>
        <v>208</v>
      </c>
      <c r="B225" s="23">
        <f t="shared" si="27"/>
        <v>43952</v>
      </c>
      <c r="C225" s="25">
        <f t="shared" si="34"/>
        <v>0</v>
      </c>
      <c r="D225" s="25">
        <f t="shared" si="35"/>
        <v>1410.8416134862475</v>
      </c>
      <c r="E225" s="30">
        <f t="shared" si="28"/>
        <v>0</v>
      </c>
      <c r="F225" s="25">
        <f t="shared" si="29"/>
        <v>0</v>
      </c>
      <c r="G225" s="25">
        <f t="shared" si="32"/>
        <v>0</v>
      </c>
      <c r="H225" s="25">
        <f t="shared" si="33"/>
        <v>0</v>
      </c>
      <c r="I225" s="25">
        <f t="shared" si="30"/>
        <v>0</v>
      </c>
      <c r="J225" s="5"/>
      <c r="K225" s="5"/>
    </row>
    <row r="226" spans="1:11">
      <c r="A226" s="22">
        <f t="shared" si="31"/>
        <v>209</v>
      </c>
      <c r="B226" s="23">
        <f t="shared" si="27"/>
        <v>43983</v>
      </c>
      <c r="C226" s="25">
        <f t="shared" si="34"/>
        <v>0</v>
      </c>
      <c r="D226" s="25">
        <f t="shared" si="35"/>
        <v>1410.8416134862475</v>
      </c>
      <c r="E226" s="30">
        <f t="shared" si="28"/>
        <v>0</v>
      </c>
      <c r="F226" s="25">
        <f t="shared" si="29"/>
        <v>0</v>
      </c>
      <c r="G226" s="25">
        <f t="shared" si="32"/>
        <v>0</v>
      </c>
      <c r="H226" s="25">
        <f t="shared" si="33"/>
        <v>0</v>
      </c>
      <c r="I226" s="25">
        <f t="shared" si="30"/>
        <v>0</v>
      </c>
      <c r="J226" s="5"/>
      <c r="K226" s="5"/>
    </row>
    <row r="227" spans="1:11">
      <c r="A227" s="22">
        <f t="shared" si="31"/>
        <v>210</v>
      </c>
      <c r="B227" s="23">
        <f t="shared" si="27"/>
        <v>44013</v>
      </c>
      <c r="C227" s="25">
        <f t="shared" si="34"/>
        <v>0</v>
      </c>
      <c r="D227" s="25">
        <f t="shared" si="35"/>
        <v>1410.8416134862475</v>
      </c>
      <c r="E227" s="30">
        <f t="shared" si="28"/>
        <v>0</v>
      </c>
      <c r="F227" s="25">
        <f t="shared" si="29"/>
        <v>0</v>
      </c>
      <c r="G227" s="25">
        <f t="shared" si="32"/>
        <v>0</v>
      </c>
      <c r="H227" s="25">
        <f t="shared" si="33"/>
        <v>0</v>
      </c>
      <c r="I227" s="25">
        <f t="shared" si="30"/>
        <v>0</v>
      </c>
      <c r="J227" s="5"/>
      <c r="K227" s="5"/>
    </row>
    <row r="228" spans="1:11">
      <c r="A228" s="22">
        <f t="shared" si="31"/>
        <v>211</v>
      </c>
      <c r="B228" s="23">
        <f t="shared" si="27"/>
        <v>44044</v>
      </c>
      <c r="C228" s="25">
        <f t="shared" si="34"/>
        <v>0</v>
      </c>
      <c r="D228" s="25">
        <f t="shared" si="35"/>
        <v>1410.8416134862475</v>
      </c>
      <c r="E228" s="30">
        <f t="shared" si="28"/>
        <v>0</v>
      </c>
      <c r="F228" s="25">
        <f t="shared" si="29"/>
        <v>0</v>
      </c>
      <c r="G228" s="25">
        <f t="shared" si="32"/>
        <v>0</v>
      </c>
      <c r="H228" s="25">
        <f t="shared" si="33"/>
        <v>0</v>
      </c>
      <c r="I228" s="25">
        <f t="shared" si="30"/>
        <v>0</v>
      </c>
      <c r="J228" s="5"/>
      <c r="K228" s="5"/>
    </row>
    <row r="229" spans="1:11">
      <c r="A229" s="22">
        <f t="shared" si="31"/>
        <v>212</v>
      </c>
      <c r="B229" s="23">
        <f t="shared" si="27"/>
        <v>44075</v>
      </c>
      <c r="C229" s="25">
        <f t="shared" si="34"/>
        <v>0</v>
      </c>
      <c r="D229" s="25">
        <f t="shared" si="35"/>
        <v>1410.8416134862475</v>
      </c>
      <c r="E229" s="30">
        <f t="shared" si="28"/>
        <v>0</v>
      </c>
      <c r="F229" s="25">
        <f t="shared" si="29"/>
        <v>0</v>
      </c>
      <c r="G229" s="25">
        <f t="shared" si="32"/>
        <v>0</v>
      </c>
      <c r="H229" s="25">
        <f t="shared" si="33"/>
        <v>0</v>
      </c>
      <c r="I229" s="25">
        <f t="shared" si="30"/>
        <v>0</v>
      </c>
      <c r="J229" s="5"/>
      <c r="K229" s="5"/>
    </row>
    <row r="230" spans="1:11">
      <c r="A230" s="22">
        <f t="shared" si="31"/>
        <v>213</v>
      </c>
      <c r="B230" s="23">
        <f t="shared" si="27"/>
        <v>44105</v>
      </c>
      <c r="C230" s="25">
        <f t="shared" si="34"/>
        <v>0</v>
      </c>
      <c r="D230" s="25">
        <f t="shared" si="35"/>
        <v>1410.8416134862475</v>
      </c>
      <c r="E230" s="30">
        <f t="shared" si="28"/>
        <v>0</v>
      </c>
      <c r="F230" s="25">
        <f t="shared" si="29"/>
        <v>0</v>
      </c>
      <c r="G230" s="25">
        <f t="shared" si="32"/>
        <v>0</v>
      </c>
      <c r="H230" s="25">
        <f t="shared" si="33"/>
        <v>0</v>
      </c>
      <c r="I230" s="25">
        <f t="shared" si="30"/>
        <v>0</v>
      </c>
      <c r="J230" s="5"/>
      <c r="K230" s="5"/>
    </row>
    <row r="231" spans="1:11">
      <c r="A231" s="22">
        <f t="shared" si="31"/>
        <v>214</v>
      </c>
      <c r="B231" s="23">
        <f t="shared" si="27"/>
        <v>44136</v>
      </c>
      <c r="C231" s="25">
        <f t="shared" si="34"/>
        <v>0</v>
      </c>
      <c r="D231" s="25">
        <f t="shared" si="35"/>
        <v>1410.8416134862475</v>
      </c>
      <c r="E231" s="30">
        <f t="shared" si="28"/>
        <v>0</v>
      </c>
      <c r="F231" s="25">
        <f t="shared" si="29"/>
        <v>0</v>
      </c>
      <c r="G231" s="25">
        <f t="shared" si="32"/>
        <v>0</v>
      </c>
      <c r="H231" s="25">
        <f t="shared" si="33"/>
        <v>0</v>
      </c>
      <c r="I231" s="25">
        <f t="shared" si="30"/>
        <v>0</v>
      </c>
      <c r="J231" s="5"/>
      <c r="K231" s="5"/>
    </row>
    <row r="232" spans="1:11">
      <c r="A232" s="22">
        <f t="shared" si="31"/>
        <v>215</v>
      </c>
      <c r="B232" s="23">
        <f t="shared" si="27"/>
        <v>44166</v>
      </c>
      <c r="C232" s="25">
        <f t="shared" si="34"/>
        <v>0</v>
      </c>
      <c r="D232" s="25">
        <f t="shared" si="35"/>
        <v>1410.8416134862475</v>
      </c>
      <c r="E232" s="30">
        <f t="shared" si="28"/>
        <v>0</v>
      </c>
      <c r="F232" s="25">
        <f t="shared" si="29"/>
        <v>0</v>
      </c>
      <c r="G232" s="25">
        <f t="shared" si="32"/>
        <v>0</v>
      </c>
      <c r="H232" s="25">
        <f t="shared" si="33"/>
        <v>0</v>
      </c>
      <c r="I232" s="25">
        <f t="shared" si="30"/>
        <v>0</v>
      </c>
      <c r="J232" s="5"/>
      <c r="K232" s="5"/>
    </row>
    <row r="233" spans="1:11">
      <c r="A233" s="22">
        <f t="shared" si="31"/>
        <v>216</v>
      </c>
      <c r="B233" s="23">
        <f t="shared" si="27"/>
        <v>44197</v>
      </c>
      <c r="C233" s="25">
        <f t="shared" si="34"/>
        <v>0</v>
      </c>
      <c r="D233" s="25">
        <f t="shared" si="35"/>
        <v>1410.8416134862475</v>
      </c>
      <c r="E233" s="30">
        <f t="shared" si="28"/>
        <v>0</v>
      </c>
      <c r="F233" s="25">
        <f t="shared" si="29"/>
        <v>0</v>
      </c>
      <c r="G233" s="25">
        <f t="shared" si="32"/>
        <v>0</v>
      </c>
      <c r="H233" s="25">
        <f t="shared" si="33"/>
        <v>0</v>
      </c>
      <c r="I233" s="25">
        <f t="shared" si="30"/>
        <v>0</v>
      </c>
      <c r="J233" s="5"/>
      <c r="K233" s="5"/>
    </row>
    <row r="234" spans="1:11">
      <c r="A234" s="22">
        <f t="shared" si="31"/>
        <v>217</v>
      </c>
      <c r="B234" s="23">
        <f t="shared" si="27"/>
        <v>44228</v>
      </c>
      <c r="C234" s="25">
        <f t="shared" si="34"/>
        <v>0</v>
      </c>
      <c r="D234" s="25">
        <f t="shared" si="35"/>
        <v>1410.8416134862475</v>
      </c>
      <c r="E234" s="30">
        <f t="shared" si="28"/>
        <v>0</v>
      </c>
      <c r="F234" s="25">
        <f t="shared" si="29"/>
        <v>0</v>
      </c>
      <c r="G234" s="25">
        <f t="shared" si="32"/>
        <v>0</v>
      </c>
      <c r="H234" s="25">
        <f t="shared" si="33"/>
        <v>0</v>
      </c>
      <c r="I234" s="25">
        <f t="shared" si="30"/>
        <v>0</v>
      </c>
      <c r="J234" s="5"/>
      <c r="K234" s="5"/>
    </row>
    <row r="235" spans="1:11">
      <c r="A235" s="22">
        <f t="shared" si="31"/>
        <v>218</v>
      </c>
      <c r="B235" s="23">
        <f t="shared" si="27"/>
        <v>44256</v>
      </c>
      <c r="C235" s="25">
        <f t="shared" si="34"/>
        <v>0</v>
      </c>
      <c r="D235" s="25">
        <f t="shared" si="35"/>
        <v>1410.8416134862475</v>
      </c>
      <c r="E235" s="30">
        <f t="shared" si="28"/>
        <v>0</v>
      </c>
      <c r="F235" s="25">
        <f t="shared" si="29"/>
        <v>0</v>
      </c>
      <c r="G235" s="25">
        <f t="shared" si="32"/>
        <v>0</v>
      </c>
      <c r="H235" s="25">
        <f t="shared" si="33"/>
        <v>0</v>
      </c>
      <c r="I235" s="25">
        <f t="shared" si="30"/>
        <v>0</v>
      </c>
      <c r="J235" s="5"/>
      <c r="K235" s="5"/>
    </row>
    <row r="236" spans="1:11">
      <c r="A236" s="22">
        <f t="shared" si="31"/>
        <v>219</v>
      </c>
      <c r="B236" s="23">
        <f t="shared" si="27"/>
        <v>44287</v>
      </c>
      <c r="C236" s="25">
        <f t="shared" si="34"/>
        <v>0</v>
      </c>
      <c r="D236" s="25">
        <f t="shared" si="35"/>
        <v>1410.8416134862475</v>
      </c>
      <c r="E236" s="30">
        <f t="shared" si="28"/>
        <v>0</v>
      </c>
      <c r="F236" s="25">
        <f t="shared" si="29"/>
        <v>0</v>
      </c>
      <c r="G236" s="25">
        <f t="shared" si="32"/>
        <v>0</v>
      </c>
      <c r="H236" s="25">
        <f t="shared" si="33"/>
        <v>0</v>
      </c>
      <c r="I236" s="25">
        <f t="shared" si="30"/>
        <v>0</v>
      </c>
      <c r="J236" s="5"/>
      <c r="K236" s="5"/>
    </row>
    <row r="237" spans="1:11">
      <c r="A237" s="22">
        <f t="shared" si="31"/>
        <v>220</v>
      </c>
      <c r="B237" s="23">
        <f t="shared" si="27"/>
        <v>44317</v>
      </c>
      <c r="C237" s="25">
        <f t="shared" si="34"/>
        <v>0</v>
      </c>
      <c r="D237" s="25">
        <f t="shared" si="35"/>
        <v>1410.8416134862475</v>
      </c>
      <c r="E237" s="30">
        <f t="shared" si="28"/>
        <v>0</v>
      </c>
      <c r="F237" s="25">
        <f t="shared" si="29"/>
        <v>0</v>
      </c>
      <c r="G237" s="25">
        <f t="shared" si="32"/>
        <v>0</v>
      </c>
      <c r="H237" s="25">
        <f t="shared" si="33"/>
        <v>0</v>
      </c>
      <c r="I237" s="25">
        <f t="shared" si="30"/>
        <v>0</v>
      </c>
      <c r="J237" s="5"/>
      <c r="K237" s="5"/>
    </row>
    <row r="238" spans="1:11">
      <c r="A238" s="22">
        <f t="shared" si="31"/>
        <v>221</v>
      </c>
      <c r="B238" s="23">
        <f t="shared" si="27"/>
        <v>44348</v>
      </c>
      <c r="C238" s="25">
        <f t="shared" si="34"/>
        <v>0</v>
      </c>
      <c r="D238" s="25">
        <f t="shared" si="35"/>
        <v>1410.8416134862475</v>
      </c>
      <c r="E238" s="30">
        <f t="shared" si="28"/>
        <v>0</v>
      </c>
      <c r="F238" s="25">
        <f t="shared" si="29"/>
        <v>0</v>
      </c>
      <c r="G238" s="25">
        <f t="shared" si="32"/>
        <v>0</v>
      </c>
      <c r="H238" s="25">
        <f t="shared" si="33"/>
        <v>0</v>
      </c>
      <c r="I238" s="25">
        <f t="shared" si="30"/>
        <v>0</v>
      </c>
      <c r="J238" s="5"/>
      <c r="K238" s="5"/>
    </row>
    <row r="239" spans="1:11">
      <c r="A239" s="22">
        <f t="shared" si="31"/>
        <v>222</v>
      </c>
      <c r="B239" s="23">
        <f t="shared" si="27"/>
        <v>44378</v>
      </c>
      <c r="C239" s="25">
        <f t="shared" si="34"/>
        <v>0</v>
      </c>
      <c r="D239" s="25">
        <f t="shared" si="35"/>
        <v>1410.8416134862475</v>
      </c>
      <c r="E239" s="30">
        <f t="shared" si="28"/>
        <v>0</v>
      </c>
      <c r="F239" s="25">
        <f t="shared" si="29"/>
        <v>0</v>
      </c>
      <c r="G239" s="25">
        <f t="shared" si="32"/>
        <v>0</v>
      </c>
      <c r="H239" s="25">
        <f t="shared" si="33"/>
        <v>0</v>
      </c>
      <c r="I239" s="25">
        <f t="shared" si="30"/>
        <v>0</v>
      </c>
      <c r="J239" s="5"/>
      <c r="K239" s="5"/>
    </row>
    <row r="240" spans="1:11">
      <c r="A240" s="22">
        <f t="shared" si="31"/>
        <v>223</v>
      </c>
      <c r="B240" s="23">
        <f t="shared" si="27"/>
        <v>44409</v>
      </c>
      <c r="C240" s="25">
        <f t="shared" si="34"/>
        <v>0</v>
      </c>
      <c r="D240" s="25">
        <f t="shared" si="35"/>
        <v>1410.8416134862475</v>
      </c>
      <c r="E240" s="30">
        <f t="shared" si="28"/>
        <v>0</v>
      </c>
      <c r="F240" s="25">
        <f t="shared" si="29"/>
        <v>0</v>
      </c>
      <c r="G240" s="25">
        <f t="shared" si="32"/>
        <v>0</v>
      </c>
      <c r="H240" s="25">
        <f t="shared" si="33"/>
        <v>0</v>
      </c>
      <c r="I240" s="25">
        <f t="shared" si="30"/>
        <v>0</v>
      </c>
      <c r="J240" s="5"/>
      <c r="K240" s="5"/>
    </row>
    <row r="241" spans="1:11">
      <c r="A241" s="22">
        <f t="shared" si="31"/>
        <v>224</v>
      </c>
      <c r="B241" s="23">
        <f t="shared" si="27"/>
        <v>44440</v>
      </c>
      <c r="C241" s="25">
        <f t="shared" si="34"/>
        <v>0</v>
      </c>
      <c r="D241" s="25">
        <f t="shared" si="35"/>
        <v>1410.8416134862475</v>
      </c>
      <c r="E241" s="30">
        <f t="shared" si="28"/>
        <v>0</v>
      </c>
      <c r="F241" s="25">
        <f t="shared" si="29"/>
        <v>0</v>
      </c>
      <c r="G241" s="25">
        <f t="shared" si="32"/>
        <v>0</v>
      </c>
      <c r="H241" s="25">
        <f t="shared" si="33"/>
        <v>0</v>
      </c>
      <c r="I241" s="25">
        <f t="shared" si="30"/>
        <v>0</v>
      </c>
      <c r="J241" s="5"/>
      <c r="K241" s="5"/>
    </row>
    <row r="242" spans="1:11">
      <c r="A242" s="22">
        <f t="shared" si="31"/>
        <v>225</v>
      </c>
      <c r="B242" s="23">
        <f t="shared" si="27"/>
        <v>44470</v>
      </c>
      <c r="C242" s="25">
        <f t="shared" si="34"/>
        <v>0</v>
      </c>
      <c r="D242" s="25">
        <f t="shared" si="35"/>
        <v>1410.8416134862475</v>
      </c>
      <c r="E242" s="30">
        <f t="shared" si="28"/>
        <v>0</v>
      </c>
      <c r="F242" s="25">
        <f t="shared" si="29"/>
        <v>0</v>
      </c>
      <c r="G242" s="25">
        <f t="shared" si="32"/>
        <v>0</v>
      </c>
      <c r="H242" s="25">
        <f t="shared" si="33"/>
        <v>0</v>
      </c>
      <c r="I242" s="25">
        <f t="shared" si="30"/>
        <v>0</v>
      </c>
      <c r="J242" s="5"/>
      <c r="K242" s="5"/>
    </row>
    <row r="243" spans="1:11">
      <c r="A243" s="22">
        <f t="shared" si="31"/>
        <v>226</v>
      </c>
      <c r="B243" s="23">
        <f t="shared" si="27"/>
        <v>44501</v>
      </c>
      <c r="C243" s="25">
        <f t="shared" si="34"/>
        <v>0</v>
      </c>
      <c r="D243" s="25">
        <f t="shared" si="35"/>
        <v>1410.8416134862475</v>
      </c>
      <c r="E243" s="30">
        <f t="shared" si="28"/>
        <v>0</v>
      </c>
      <c r="F243" s="25">
        <f t="shared" si="29"/>
        <v>0</v>
      </c>
      <c r="G243" s="25">
        <f t="shared" si="32"/>
        <v>0</v>
      </c>
      <c r="H243" s="25">
        <f t="shared" si="33"/>
        <v>0</v>
      </c>
      <c r="I243" s="25">
        <f t="shared" si="30"/>
        <v>0</v>
      </c>
      <c r="J243" s="5"/>
      <c r="K243" s="5"/>
    </row>
    <row r="244" spans="1:11">
      <c r="A244" s="22">
        <f t="shared" si="31"/>
        <v>227</v>
      </c>
      <c r="B244" s="23">
        <f t="shared" si="27"/>
        <v>44531</v>
      </c>
      <c r="C244" s="25">
        <f t="shared" si="34"/>
        <v>0</v>
      </c>
      <c r="D244" s="25">
        <f t="shared" si="35"/>
        <v>1410.8416134862475</v>
      </c>
      <c r="E244" s="30">
        <f t="shared" si="28"/>
        <v>0</v>
      </c>
      <c r="F244" s="25">
        <f t="shared" si="29"/>
        <v>0</v>
      </c>
      <c r="G244" s="25">
        <f t="shared" si="32"/>
        <v>0</v>
      </c>
      <c r="H244" s="25">
        <f t="shared" si="33"/>
        <v>0</v>
      </c>
      <c r="I244" s="25">
        <f t="shared" si="30"/>
        <v>0</v>
      </c>
      <c r="J244" s="5"/>
      <c r="K244" s="5"/>
    </row>
    <row r="245" spans="1:11">
      <c r="A245" s="22">
        <f t="shared" si="31"/>
        <v>228</v>
      </c>
      <c r="B245" s="23">
        <f t="shared" si="27"/>
        <v>44562</v>
      </c>
      <c r="C245" s="25">
        <f t="shared" si="34"/>
        <v>0</v>
      </c>
      <c r="D245" s="25">
        <f t="shared" si="35"/>
        <v>1410.8416134862475</v>
      </c>
      <c r="E245" s="30">
        <f t="shared" si="28"/>
        <v>0</v>
      </c>
      <c r="F245" s="25">
        <f t="shared" si="29"/>
        <v>0</v>
      </c>
      <c r="G245" s="25">
        <f t="shared" si="32"/>
        <v>0</v>
      </c>
      <c r="H245" s="25">
        <f t="shared" si="33"/>
        <v>0</v>
      </c>
      <c r="I245" s="25">
        <f t="shared" si="30"/>
        <v>0</v>
      </c>
      <c r="J245" s="5"/>
      <c r="K245" s="5"/>
    </row>
    <row r="246" spans="1:11">
      <c r="A246" s="22">
        <f t="shared" si="31"/>
        <v>229</v>
      </c>
      <c r="B246" s="23">
        <f t="shared" si="27"/>
        <v>44593</v>
      </c>
      <c r="C246" s="25">
        <f t="shared" si="34"/>
        <v>0</v>
      </c>
      <c r="D246" s="25">
        <f t="shared" si="35"/>
        <v>1410.8416134862475</v>
      </c>
      <c r="E246" s="30">
        <f t="shared" si="28"/>
        <v>0</v>
      </c>
      <c r="F246" s="25">
        <f t="shared" si="29"/>
        <v>0</v>
      </c>
      <c r="G246" s="25">
        <f t="shared" si="32"/>
        <v>0</v>
      </c>
      <c r="H246" s="25">
        <f t="shared" si="33"/>
        <v>0</v>
      </c>
      <c r="I246" s="25">
        <f t="shared" si="30"/>
        <v>0</v>
      </c>
      <c r="J246" s="5"/>
      <c r="K246" s="5"/>
    </row>
    <row r="247" spans="1:11">
      <c r="A247" s="22">
        <f t="shared" si="31"/>
        <v>230</v>
      </c>
      <c r="B247" s="23">
        <f t="shared" si="27"/>
        <v>44621</v>
      </c>
      <c r="C247" s="25">
        <f t="shared" si="34"/>
        <v>0</v>
      </c>
      <c r="D247" s="25">
        <f t="shared" si="35"/>
        <v>1410.8416134862475</v>
      </c>
      <c r="E247" s="30">
        <f t="shared" si="28"/>
        <v>0</v>
      </c>
      <c r="F247" s="25">
        <f t="shared" si="29"/>
        <v>0</v>
      </c>
      <c r="G247" s="25">
        <f t="shared" si="32"/>
        <v>0</v>
      </c>
      <c r="H247" s="25">
        <f t="shared" si="33"/>
        <v>0</v>
      </c>
      <c r="I247" s="25">
        <f t="shared" si="30"/>
        <v>0</v>
      </c>
      <c r="J247" s="5"/>
      <c r="K247" s="5"/>
    </row>
    <row r="248" spans="1:11">
      <c r="A248" s="22">
        <f t="shared" si="31"/>
        <v>231</v>
      </c>
      <c r="B248" s="23">
        <f t="shared" si="27"/>
        <v>44652</v>
      </c>
      <c r="C248" s="25">
        <f t="shared" si="34"/>
        <v>0</v>
      </c>
      <c r="D248" s="25">
        <f t="shared" si="35"/>
        <v>1410.8416134862475</v>
      </c>
      <c r="E248" s="30">
        <f t="shared" si="28"/>
        <v>0</v>
      </c>
      <c r="F248" s="25">
        <f t="shared" si="29"/>
        <v>0</v>
      </c>
      <c r="G248" s="25">
        <f t="shared" si="32"/>
        <v>0</v>
      </c>
      <c r="H248" s="25">
        <f t="shared" si="33"/>
        <v>0</v>
      </c>
      <c r="I248" s="25">
        <f t="shared" si="30"/>
        <v>0</v>
      </c>
      <c r="J248" s="5"/>
      <c r="K248" s="5"/>
    </row>
    <row r="249" spans="1:11">
      <c r="A249" s="22">
        <f t="shared" si="31"/>
        <v>232</v>
      </c>
      <c r="B249" s="23">
        <f t="shared" si="27"/>
        <v>44682</v>
      </c>
      <c r="C249" s="25">
        <f t="shared" si="34"/>
        <v>0</v>
      </c>
      <c r="D249" s="25">
        <f t="shared" si="35"/>
        <v>1410.8416134862475</v>
      </c>
      <c r="E249" s="30">
        <f t="shared" si="28"/>
        <v>0</v>
      </c>
      <c r="F249" s="25">
        <f t="shared" si="29"/>
        <v>0</v>
      </c>
      <c r="G249" s="25">
        <f t="shared" si="32"/>
        <v>0</v>
      </c>
      <c r="H249" s="25">
        <f t="shared" si="33"/>
        <v>0</v>
      </c>
      <c r="I249" s="25">
        <f t="shared" si="30"/>
        <v>0</v>
      </c>
      <c r="J249" s="5"/>
      <c r="K249" s="5"/>
    </row>
    <row r="250" spans="1:11">
      <c r="A250" s="22">
        <f t="shared" si="31"/>
        <v>233</v>
      </c>
      <c r="B250" s="23">
        <f t="shared" si="27"/>
        <v>44713</v>
      </c>
      <c r="C250" s="25">
        <f t="shared" si="34"/>
        <v>0</v>
      </c>
      <c r="D250" s="25">
        <f t="shared" si="35"/>
        <v>1410.8416134862475</v>
      </c>
      <c r="E250" s="30">
        <f t="shared" si="28"/>
        <v>0</v>
      </c>
      <c r="F250" s="25">
        <f t="shared" si="29"/>
        <v>0</v>
      </c>
      <c r="G250" s="25">
        <f t="shared" si="32"/>
        <v>0</v>
      </c>
      <c r="H250" s="25">
        <f t="shared" si="33"/>
        <v>0</v>
      </c>
      <c r="I250" s="25">
        <f t="shared" si="30"/>
        <v>0</v>
      </c>
      <c r="J250" s="5"/>
      <c r="K250" s="5"/>
    </row>
    <row r="251" spans="1:11">
      <c r="A251" s="22">
        <f t="shared" si="31"/>
        <v>234</v>
      </c>
      <c r="B251" s="23">
        <f t="shared" si="27"/>
        <v>44743</v>
      </c>
      <c r="C251" s="25">
        <f t="shared" si="34"/>
        <v>0</v>
      </c>
      <c r="D251" s="25">
        <f t="shared" si="35"/>
        <v>1410.8416134862475</v>
      </c>
      <c r="E251" s="30">
        <f t="shared" si="28"/>
        <v>0</v>
      </c>
      <c r="F251" s="25">
        <f t="shared" si="29"/>
        <v>0</v>
      </c>
      <c r="G251" s="25">
        <f t="shared" si="32"/>
        <v>0</v>
      </c>
      <c r="H251" s="25">
        <f t="shared" si="33"/>
        <v>0</v>
      </c>
      <c r="I251" s="25">
        <f t="shared" si="30"/>
        <v>0</v>
      </c>
      <c r="J251" s="5"/>
      <c r="K251" s="5"/>
    </row>
    <row r="252" spans="1:11">
      <c r="A252" s="22">
        <f t="shared" si="31"/>
        <v>235</v>
      </c>
      <c r="B252" s="23">
        <f t="shared" si="27"/>
        <v>44774</v>
      </c>
      <c r="C252" s="25">
        <f t="shared" si="34"/>
        <v>0</v>
      </c>
      <c r="D252" s="25">
        <f t="shared" si="35"/>
        <v>1410.8416134862475</v>
      </c>
      <c r="E252" s="30">
        <f t="shared" si="28"/>
        <v>0</v>
      </c>
      <c r="F252" s="25">
        <f t="shared" si="29"/>
        <v>0</v>
      </c>
      <c r="G252" s="25">
        <f t="shared" si="32"/>
        <v>0</v>
      </c>
      <c r="H252" s="25">
        <f t="shared" si="33"/>
        <v>0</v>
      </c>
      <c r="I252" s="25">
        <f t="shared" si="30"/>
        <v>0</v>
      </c>
      <c r="J252" s="5"/>
      <c r="K252" s="5"/>
    </row>
    <row r="253" spans="1:11">
      <c r="A253" s="22">
        <f t="shared" si="31"/>
        <v>236</v>
      </c>
      <c r="B253" s="23">
        <f t="shared" si="27"/>
        <v>44805</v>
      </c>
      <c r="C253" s="25">
        <f t="shared" si="34"/>
        <v>0</v>
      </c>
      <c r="D253" s="25">
        <f t="shared" si="35"/>
        <v>1410.8416134862475</v>
      </c>
      <c r="E253" s="30">
        <f t="shared" si="28"/>
        <v>0</v>
      </c>
      <c r="F253" s="25">
        <f t="shared" si="29"/>
        <v>0</v>
      </c>
      <c r="G253" s="25">
        <f t="shared" si="32"/>
        <v>0</v>
      </c>
      <c r="H253" s="25">
        <f t="shared" si="33"/>
        <v>0</v>
      </c>
      <c r="I253" s="25">
        <f t="shared" si="30"/>
        <v>0</v>
      </c>
      <c r="J253" s="5"/>
      <c r="K253" s="5"/>
    </row>
    <row r="254" spans="1:11">
      <c r="A254" s="22">
        <f t="shared" si="31"/>
        <v>237</v>
      </c>
      <c r="B254" s="23">
        <f t="shared" si="27"/>
        <v>44835</v>
      </c>
      <c r="C254" s="25">
        <f t="shared" si="34"/>
        <v>0</v>
      </c>
      <c r="D254" s="25">
        <f t="shared" si="35"/>
        <v>1410.8416134862475</v>
      </c>
      <c r="E254" s="30">
        <f t="shared" si="28"/>
        <v>0</v>
      </c>
      <c r="F254" s="25">
        <f t="shared" si="29"/>
        <v>0</v>
      </c>
      <c r="G254" s="25">
        <f t="shared" si="32"/>
        <v>0</v>
      </c>
      <c r="H254" s="25">
        <f t="shared" si="33"/>
        <v>0</v>
      </c>
      <c r="I254" s="25">
        <f t="shared" si="30"/>
        <v>0</v>
      </c>
      <c r="J254" s="5"/>
      <c r="K254" s="5"/>
    </row>
    <row r="255" spans="1:11">
      <c r="A255" s="22">
        <f t="shared" si="31"/>
        <v>238</v>
      </c>
      <c r="B255" s="23">
        <f t="shared" si="27"/>
        <v>44866</v>
      </c>
      <c r="C255" s="25">
        <f t="shared" si="34"/>
        <v>0</v>
      </c>
      <c r="D255" s="25">
        <f t="shared" si="35"/>
        <v>1410.8416134862475</v>
      </c>
      <c r="E255" s="30">
        <f t="shared" si="28"/>
        <v>0</v>
      </c>
      <c r="F255" s="25">
        <f t="shared" si="29"/>
        <v>0</v>
      </c>
      <c r="G255" s="25">
        <f t="shared" si="32"/>
        <v>0</v>
      </c>
      <c r="H255" s="25">
        <f t="shared" si="33"/>
        <v>0</v>
      </c>
      <c r="I255" s="25">
        <f t="shared" si="30"/>
        <v>0</v>
      </c>
      <c r="J255" s="5"/>
      <c r="K255" s="5"/>
    </row>
    <row r="256" spans="1:11">
      <c r="A256" s="22">
        <f t="shared" si="31"/>
        <v>239</v>
      </c>
      <c r="B256" s="23">
        <f t="shared" si="27"/>
        <v>44896</v>
      </c>
      <c r="C256" s="25">
        <f t="shared" si="34"/>
        <v>0</v>
      </c>
      <c r="D256" s="25">
        <f t="shared" si="35"/>
        <v>1410.8416134862475</v>
      </c>
      <c r="E256" s="30">
        <f t="shared" si="28"/>
        <v>0</v>
      </c>
      <c r="F256" s="25">
        <f t="shared" si="29"/>
        <v>0</v>
      </c>
      <c r="G256" s="25">
        <f t="shared" si="32"/>
        <v>0</v>
      </c>
      <c r="H256" s="25">
        <f t="shared" si="33"/>
        <v>0</v>
      </c>
      <c r="I256" s="25">
        <f t="shared" si="30"/>
        <v>0</v>
      </c>
      <c r="J256" s="5"/>
      <c r="K256" s="5"/>
    </row>
    <row r="257" spans="1:11">
      <c r="A257" s="22">
        <f t="shared" si="31"/>
        <v>240</v>
      </c>
      <c r="B257" s="23">
        <f t="shared" si="27"/>
        <v>44927</v>
      </c>
      <c r="C257" s="25">
        <f t="shared" si="34"/>
        <v>0</v>
      </c>
      <c r="D257" s="25">
        <f t="shared" si="35"/>
        <v>1410.8416134862475</v>
      </c>
      <c r="E257" s="30">
        <f t="shared" si="28"/>
        <v>0</v>
      </c>
      <c r="F257" s="25">
        <f t="shared" si="29"/>
        <v>0</v>
      </c>
      <c r="G257" s="25">
        <f t="shared" si="32"/>
        <v>0</v>
      </c>
      <c r="H257" s="25">
        <f t="shared" si="33"/>
        <v>0</v>
      </c>
      <c r="I257" s="25">
        <f t="shared" si="30"/>
        <v>0</v>
      </c>
      <c r="J257" s="5"/>
      <c r="K257" s="5"/>
    </row>
    <row r="258" spans="1:11">
      <c r="A258" s="22">
        <f t="shared" si="31"/>
        <v>241</v>
      </c>
      <c r="B258" s="23">
        <f t="shared" si="27"/>
        <v>44958</v>
      </c>
      <c r="C258" s="25">
        <f t="shared" si="34"/>
        <v>0</v>
      </c>
      <c r="D258" s="25">
        <f t="shared" si="35"/>
        <v>1410.8416134862475</v>
      </c>
      <c r="E258" s="30">
        <f t="shared" si="28"/>
        <v>0</v>
      </c>
      <c r="F258" s="25">
        <f t="shared" si="29"/>
        <v>0</v>
      </c>
      <c r="G258" s="25">
        <f t="shared" si="32"/>
        <v>0</v>
      </c>
      <c r="H258" s="25">
        <f t="shared" si="33"/>
        <v>0</v>
      </c>
      <c r="I258" s="25">
        <f t="shared" si="30"/>
        <v>0</v>
      </c>
      <c r="J258" s="5"/>
      <c r="K258" s="5"/>
    </row>
    <row r="259" spans="1:11">
      <c r="A259" s="22">
        <f t="shared" si="31"/>
        <v>242</v>
      </c>
      <c r="B259" s="23">
        <f t="shared" si="27"/>
        <v>44986</v>
      </c>
      <c r="C259" s="25">
        <f t="shared" si="34"/>
        <v>0</v>
      </c>
      <c r="D259" s="25">
        <f t="shared" si="35"/>
        <v>1410.8416134862475</v>
      </c>
      <c r="E259" s="30">
        <f t="shared" si="28"/>
        <v>0</v>
      </c>
      <c r="F259" s="25">
        <f t="shared" si="29"/>
        <v>0</v>
      </c>
      <c r="G259" s="25">
        <f t="shared" si="32"/>
        <v>0</v>
      </c>
      <c r="H259" s="25">
        <f t="shared" si="33"/>
        <v>0</v>
      </c>
      <c r="I259" s="25">
        <f t="shared" si="30"/>
        <v>0</v>
      </c>
      <c r="J259" s="5"/>
      <c r="K259" s="5"/>
    </row>
    <row r="260" spans="1:11">
      <c r="A260" s="22">
        <f t="shared" si="31"/>
        <v>243</v>
      </c>
      <c r="B260" s="23">
        <f t="shared" si="27"/>
        <v>45017</v>
      </c>
      <c r="C260" s="25">
        <f t="shared" si="34"/>
        <v>0</v>
      </c>
      <c r="D260" s="25">
        <f t="shared" si="35"/>
        <v>1410.8416134862475</v>
      </c>
      <c r="E260" s="30">
        <f t="shared" si="28"/>
        <v>0</v>
      </c>
      <c r="F260" s="25">
        <f t="shared" si="29"/>
        <v>0</v>
      </c>
      <c r="G260" s="25">
        <f t="shared" si="32"/>
        <v>0</v>
      </c>
      <c r="H260" s="25">
        <f t="shared" si="33"/>
        <v>0</v>
      </c>
      <c r="I260" s="25">
        <f t="shared" si="30"/>
        <v>0</v>
      </c>
      <c r="J260" s="5"/>
      <c r="K260" s="5"/>
    </row>
    <row r="261" spans="1:11">
      <c r="A261" s="22">
        <f t="shared" si="31"/>
        <v>244</v>
      </c>
      <c r="B261" s="23">
        <f t="shared" si="27"/>
        <v>45047</v>
      </c>
      <c r="C261" s="25">
        <f t="shared" si="34"/>
        <v>0</v>
      </c>
      <c r="D261" s="25">
        <f t="shared" si="35"/>
        <v>1410.8416134862475</v>
      </c>
      <c r="E261" s="30">
        <f t="shared" si="28"/>
        <v>0</v>
      </c>
      <c r="F261" s="25">
        <f t="shared" si="29"/>
        <v>0</v>
      </c>
      <c r="G261" s="25">
        <f t="shared" si="32"/>
        <v>0</v>
      </c>
      <c r="H261" s="25">
        <f t="shared" si="33"/>
        <v>0</v>
      </c>
      <c r="I261" s="25">
        <f t="shared" si="30"/>
        <v>0</v>
      </c>
      <c r="J261" s="5"/>
      <c r="K261" s="5"/>
    </row>
    <row r="262" spans="1:11">
      <c r="A262" s="22">
        <f t="shared" si="31"/>
        <v>245</v>
      </c>
      <c r="B262" s="23">
        <f t="shared" si="27"/>
        <v>45078</v>
      </c>
      <c r="C262" s="25">
        <f t="shared" si="34"/>
        <v>0</v>
      </c>
      <c r="D262" s="25">
        <f t="shared" si="35"/>
        <v>1410.8416134862475</v>
      </c>
      <c r="E262" s="30">
        <f t="shared" si="28"/>
        <v>0</v>
      </c>
      <c r="F262" s="25">
        <f t="shared" si="29"/>
        <v>0</v>
      </c>
      <c r="G262" s="25">
        <f t="shared" si="32"/>
        <v>0</v>
      </c>
      <c r="H262" s="25">
        <f t="shared" si="33"/>
        <v>0</v>
      </c>
      <c r="I262" s="25">
        <f t="shared" si="30"/>
        <v>0</v>
      </c>
      <c r="J262" s="5"/>
      <c r="K262" s="5"/>
    </row>
    <row r="263" spans="1:11">
      <c r="A263" s="22">
        <f t="shared" si="31"/>
        <v>246</v>
      </c>
      <c r="B263" s="23">
        <f t="shared" si="27"/>
        <v>45108</v>
      </c>
      <c r="C263" s="25">
        <f t="shared" si="34"/>
        <v>0</v>
      </c>
      <c r="D263" s="25">
        <f t="shared" si="35"/>
        <v>1410.8416134862475</v>
      </c>
      <c r="E263" s="30">
        <f t="shared" si="28"/>
        <v>0</v>
      </c>
      <c r="F263" s="25">
        <f t="shared" si="29"/>
        <v>0</v>
      </c>
      <c r="G263" s="25">
        <f t="shared" si="32"/>
        <v>0</v>
      </c>
      <c r="H263" s="25">
        <f t="shared" si="33"/>
        <v>0</v>
      </c>
      <c r="I263" s="25">
        <f t="shared" si="30"/>
        <v>0</v>
      </c>
      <c r="J263" s="5"/>
      <c r="K263" s="5"/>
    </row>
    <row r="264" spans="1:11">
      <c r="A264" s="22">
        <f t="shared" si="31"/>
        <v>247</v>
      </c>
      <c r="B264" s="23">
        <f t="shared" si="27"/>
        <v>45139</v>
      </c>
      <c r="C264" s="25">
        <f t="shared" si="34"/>
        <v>0</v>
      </c>
      <c r="D264" s="25">
        <f t="shared" si="35"/>
        <v>1410.8416134862475</v>
      </c>
      <c r="E264" s="30">
        <f t="shared" si="28"/>
        <v>0</v>
      </c>
      <c r="F264" s="25">
        <f t="shared" si="29"/>
        <v>0</v>
      </c>
      <c r="G264" s="25">
        <f t="shared" si="32"/>
        <v>0</v>
      </c>
      <c r="H264" s="25">
        <f t="shared" si="33"/>
        <v>0</v>
      </c>
      <c r="I264" s="25">
        <f t="shared" si="30"/>
        <v>0</v>
      </c>
      <c r="J264" s="5"/>
      <c r="K264" s="5"/>
    </row>
    <row r="265" spans="1:11">
      <c r="A265" s="22">
        <f t="shared" si="31"/>
        <v>248</v>
      </c>
      <c r="B265" s="23">
        <f t="shared" si="27"/>
        <v>45170</v>
      </c>
      <c r="C265" s="25">
        <f t="shared" si="34"/>
        <v>0</v>
      </c>
      <c r="D265" s="25">
        <f t="shared" si="35"/>
        <v>1410.8416134862475</v>
      </c>
      <c r="E265" s="30">
        <f t="shared" si="28"/>
        <v>0</v>
      </c>
      <c r="F265" s="25">
        <f t="shared" si="29"/>
        <v>0</v>
      </c>
      <c r="G265" s="25">
        <f t="shared" si="32"/>
        <v>0</v>
      </c>
      <c r="H265" s="25">
        <f t="shared" si="33"/>
        <v>0</v>
      </c>
      <c r="I265" s="25">
        <f t="shared" si="30"/>
        <v>0</v>
      </c>
      <c r="J265" s="5"/>
      <c r="K265" s="5"/>
    </row>
    <row r="266" spans="1:11">
      <c r="A266" s="22">
        <f t="shared" si="31"/>
        <v>249</v>
      </c>
      <c r="B266" s="23">
        <f t="shared" si="27"/>
        <v>45200</v>
      </c>
      <c r="C266" s="25">
        <f t="shared" si="34"/>
        <v>0</v>
      </c>
      <c r="D266" s="25">
        <f t="shared" si="35"/>
        <v>1410.8416134862475</v>
      </c>
      <c r="E266" s="30">
        <f t="shared" si="28"/>
        <v>0</v>
      </c>
      <c r="F266" s="25">
        <f t="shared" si="29"/>
        <v>0</v>
      </c>
      <c r="G266" s="25">
        <f t="shared" si="32"/>
        <v>0</v>
      </c>
      <c r="H266" s="25">
        <f t="shared" si="33"/>
        <v>0</v>
      </c>
      <c r="I266" s="25">
        <f t="shared" si="30"/>
        <v>0</v>
      </c>
      <c r="J266" s="5"/>
      <c r="K266" s="5"/>
    </row>
    <row r="267" spans="1:11">
      <c r="A267" s="22">
        <f t="shared" si="31"/>
        <v>250</v>
      </c>
      <c r="B267" s="23">
        <f t="shared" si="27"/>
        <v>45231</v>
      </c>
      <c r="C267" s="25">
        <f t="shared" si="34"/>
        <v>0</v>
      </c>
      <c r="D267" s="25">
        <f t="shared" si="35"/>
        <v>1410.8416134862475</v>
      </c>
      <c r="E267" s="30">
        <f t="shared" si="28"/>
        <v>0</v>
      </c>
      <c r="F267" s="25">
        <f t="shared" si="29"/>
        <v>0</v>
      </c>
      <c r="G267" s="25">
        <f t="shared" si="32"/>
        <v>0</v>
      </c>
      <c r="H267" s="25">
        <f t="shared" si="33"/>
        <v>0</v>
      </c>
      <c r="I267" s="25">
        <f t="shared" si="30"/>
        <v>0</v>
      </c>
      <c r="J267" s="5"/>
      <c r="K267" s="5"/>
    </row>
    <row r="268" spans="1:11">
      <c r="A268" s="22">
        <f t="shared" si="31"/>
        <v>251</v>
      </c>
      <c r="B268" s="23">
        <f t="shared" si="27"/>
        <v>45261</v>
      </c>
      <c r="C268" s="25">
        <f t="shared" si="34"/>
        <v>0</v>
      </c>
      <c r="D268" s="25">
        <f t="shared" si="35"/>
        <v>1410.8416134862475</v>
      </c>
      <c r="E268" s="30">
        <f t="shared" si="28"/>
        <v>0</v>
      </c>
      <c r="F268" s="25">
        <f t="shared" si="29"/>
        <v>0</v>
      </c>
      <c r="G268" s="25">
        <f t="shared" si="32"/>
        <v>0</v>
      </c>
      <c r="H268" s="25">
        <f t="shared" si="33"/>
        <v>0</v>
      </c>
      <c r="I268" s="25">
        <f t="shared" si="30"/>
        <v>0</v>
      </c>
      <c r="J268" s="5"/>
      <c r="K268" s="5"/>
    </row>
    <row r="269" spans="1:11">
      <c r="A269" s="22">
        <f t="shared" si="31"/>
        <v>252</v>
      </c>
      <c r="B269" s="23">
        <f t="shared" si="27"/>
        <v>45292</v>
      </c>
      <c r="C269" s="25">
        <f t="shared" si="34"/>
        <v>0</v>
      </c>
      <c r="D269" s="25">
        <f t="shared" si="35"/>
        <v>1410.8416134862475</v>
      </c>
      <c r="E269" s="30">
        <f t="shared" si="28"/>
        <v>0</v>
      </c>
      <c r="F269" s="25">
        <f t="shared" si="29"/>
        <v>0</v>
      </c>
      <c r="G269" s="25">
        <f t="shared" si="32"/>
        <v>0</v>
      </c>
      <c r="H269" s="25">
        <f t="shared" si="33"/>
        <v>0</v>
      </c>
      <c r="I269" s="25">
        <f t="shared" si="30"/>
        <v>0</v>
      </c>
      <c r="J269" s="5"/>
      <c r="K269" s="5"/>
    </row>
    <row r="270" spans="1:11">
      <c r="A270" s="22">
        <f t="shared" si="31"/>
        <v>253</v>
      </c>
      <c r="B270" s="23">
        <f t="shared" si="27"/>
        <v>45323</v>
      </c>
      <c r="C270" s="25">
        <f t="shared" si="34"/>
        <v>0</v>
      </c>
      <c r="D270" s="25">
        <f t="shared" si="35"/>
        <v>1410.8416134862475</v>
      </c>
      <c r="E270" s="30">
        <f t="shared" si="28"/>
        <v>0</v>
      </c>
      <c r="F270" s="25">
        <f t="shared" si="29"/>
        <v>0</v>
      </c>
      <c r="G270" s="25">
        <f t="shared" si="32"/>
        <v>0</v>
      </c>
      <c r="H270" s="25">
        <f t="shared" si="33"/>
        <v>0</v>
      </c>
      <c r="I270" s="25">
        <f t="shared" si="30"/>
        <v>0</v>
      </c>
      <c r="J270" s="5"/>
      <c r="K270" s="5"/>
    </row>
    <row r="271" spans="1:11">
      <c r="A271" s="22">
        <f t="shared" si="31"/>
        <v>254</v>
      </c>
      <c r="B271" s="23">
        <f t="shared" si="27"/>
        <v>45352</v>
      </c>
      <c r="C271" s="25">
        <f t="shared" si="34"/>
        <v>0</v>
      </c>
      <c r="D271" s="25">
        <f t="shared" si="35"/>
        <v>1410.8416134862475</v>
      </c>
      <c r="E271" s="30">
        <f t="shared" si="28"/>
        <v>0</v>
      </c>
      <c r="F271" s="25">
        <f t="shared" si="29"/>
        <v>0</v>
      </c>
      <c r="G271" s="25">
        <f t="shared" si="32"/>
        <v>0</v>
      </c>
      <c r="H271" s="25">
        <f t="shared" si="33"/>
        <v>0</v>
      </c>
      <c r="I271" s="25">
        <f t="shared" si="30"/>
        <v>0</v>
      </c>
      <c r="J271" s="5"/>
      <c r="K271" s="5"/>
    </row>
    <row r="272" spans="1:11">
      <c r="A272" s="22">
        <f t="shared" si="31"/>
        <v>255</v>
      </c>
      <c r="B272" s="23">
        <f t="shared" si="27"/>
        <v>45383</v>
      </c>
      <c r="C272" s="25">
        <f t="shared" si="34"/>
        <v>0</v>
      </c>
      <c r="D272" s="25">
        <f t="shared" si="35"/>
        <v>1410.8416134862475</v>
      </c>
      <c r="E272" s="30">
        <f t="shared" si="28"/>
        <v>0</v>
      </c>
      <c r="F272" s="25">
        <f t="shared" si="29"/>
        <v>0</v>
      </c>
      <c r="G272" s="25">
        <f t="shared" si="32"/>
        <v>0</v>
      </c>
      <c r="H272" s="25">
        <f t="shared" si="33"/>
        <v>0</v>
      </c>
      <c r="I272" s="25">
        <f t="shared" si="30"/>
        <v>0</v>
      </c>
      <c r="J272" s="5"/>
      <c r="K272" s="5"/>
    </row>
    <row r="273" spans="1:11">
      <c r="A273" s="22">
        <f t="shared" si="31"/>
        <v>256</v>
      </c>
      <c r="B273" s="23">
        <f t="shared" si="27"/>
        <v>45413</v>
      </c>
      <c r="C273" s="25">
        <f t="shared" si="34"/>
        <v>0</v>
      </c>
      <c r="D273" s="25">
        <f t="shared" si="35"/>
        <v>1410.8416134862475</v>
      </c>
      <c r="E273" s="30">
        <f t="shared" si="28"/>
        <v>0</v>
      </c>
      <c r="F273" s="25">
        <f t="shared" si="29"/>
        <v>0</v>
      </c>
      <c r="G273" s="25">
        <f t="shared" si="32"/>
        <v>0</v>
      </c>
      <c r="H273" s="25">
        <f t="shared" si="33"/>
        <v>0</v>
      </c>
      <c r="I273" s="25">
        <f t="shared" si="30"/>
        <v>0</v>
      </c>
      <c r="J273" s="5"/>
      <c r="K273" s="5"/>
    </row>
    <row r="274" spans="1:11">
      <c r="A274" s="22">
        <f t="shared" si="31"/>
        <v>257</v>
      </c>
      <c r="B274" s="23">
        <f t="shared" ref="B274:B337" si="36">IF(Pay_Num&lt;&gt;"",DATE(YEAR(Loan_Start),MONTH(Loan_Start)+(Pay_Num)*12/Num_Pmt_Per_Year,DAY(Loan_Start)),"")</f>
        <v>45444</v>
      </c>
      <c r="C274" s="25">
        <f t="shared" si="34"/>
        <v>0</v>
      </c>
      <c r="D274" s="25">
        <f t="shared" si="35"/>
        <v>1410.8416134862475</v>
      </c>
      <c r="E274" s="30">
        <f t="shared" ref="E274:E337" si="37">IF(AND(Pay_Num&lt;&gt;"",Sched_Pay+Scheduled_Extra_Payments&lt;Beg_Bal),Scheduled_Extra_Payments,IF(AND(Pay_Num&lt;&gt;"",Beg_Bal-Sched_Pay&gt;0),Beg_Bal-Sched_Pay,IF(Pay_Num&lt;&gt;"",0,"")))</f>
        <v>0</v>
      </c>
      <c r="F274" s="25">
        <f t="shared" ref="F274:F337" si="38">IF(AND(Pay_Num&lt;&gt;"",Sched_Pay+Extra_Pay&lt;Beg_Bal),Sched_Pay+Extra_Pay,IF(Pay_Num&lt;&gt;"",Beg_Bal,""))</f>
        <v>0</v>
      </c>
      <c r="G274" s="25">
        <f t="shared" si="32"/>
        <v>0</v>
      </c>
      <c r="H274" s="25">
        <f t="shared" si="33"/>
        <v>0</v>
      </c>
      <c r="I274" s="25">
        <f t="shared" ref="I274:I337" si="39">IF(AND(Pay_Num&lt;&gt;"",Sched_Pay+Extra_Pay&lt;Beg_Bal),Beg_Bal-Princ,IF(Pay_Num&lt;&gt;"",0,""))</f>
        <v>0</v>
      </c>
      <c r="J274" s="5"/>
      <c r="K274" s="5"/>
    </row>
    <row r="275" spans="1:11">
      <c r="A275" s="22">
        <f t="shared" ref="A275:A338" si="40">IF(Values_Entered,A274+1,"")</f>
        <v>258</v>
      </c>
      <c r="B275" s="23">
        <f t="shared" si="36"/>
        <v>45474</v>
      </c>
      <c r="C275" s="25">
        <f t="shared" si="34"/>
        <v>0</v>
      </c>
      <c r="D275" s="25">
        <f t="shared" si="35"/>
        <v>1410.8416134862475</v>
      </c>
      <c r="E275" s="30">
        <f t="shared" si="37"/>
        <v>0</v>
      </c>
      <c r="F275" s="25">
        <f t="shared" si="38"/>
        <v>0</v>
      </c>
      <c r="G275" s="25">
        <f t="shared" ref="G275:G338" si="41">IF(Pay_Num&lt;&gt;"",Total_Pay-Int,"")</f>
        <v>0</v>
      </c>
      <c r="H275" s="25">
        <f t="shared" ref="H275:H338" si="42">IF(Pay_Num&lt;&gt;"",Beg_Bal*Interest_Rate/Num_Pmt_Per_Year,"")</f>
        <v>0</v>
      </c>
      <c r="I275" s="25">
        <f t="shared" si="39"/>
        <v>0</v>
      </c>
      <c r="J275" s="5"/>
      <c r="K275" s="5"/>
    </row>
    <row r="276" spans="1:11">
      <c r="A276" s="22">
        <f t="shared" si="40"/>
        <v>259</v>
      </c>
      <c r="B276" s="23">
        <f t="shared" si="36"/>
        <v>45505</v>
      </c>
      <c r="C276" s="25">
        <f t="shared" ref="C276:C339" si="43">IF(Pay_Num&lt;&gt;"",I275,"")</f>
        <v>0</v>
      </c>
      <c r="D276" s="25">
        <f t="shared" ref="D276:D339" si="44">IF(Pay_Num&lt;&gt;"",Scheduled_Monthly_Payment,"")</f>
        <v>1410.8416134862475</v>
      </c>
      <c r="E276" s="30">
        <f t="shared" si="37"/>
        <v>0</v>
      </c>
      <c r="F276" s="25">
        <f t="shared" si="38"/>
        <v>0</v>
      </c>
      <c r="G276" s="25">
        <f t="shared" si="41"/>
        <v>0</v>
      </c>
      <c r="H276" s="25">
        <f t="shared" si="42"/>
        <v>0</v>
      </c>
      <c r="I276" s="25">
        <f t="shared" si="39"/>
        <v>0</v>
      </c>
      <c r="J276" s="5"/>
      <c r="K276" s="5"/>
    </row>
    <row r="277" spans="1:11">
      <c r="A277" s="22">
        <f t="shared" si="40"/>
        <v>260</v>
      </c>
      <c r="B277" s="23">
        <f t="shared" si="36"/>
        <v>45536</v>
      </c>
      <c r="C277" s="25">
        <f t="shared" si="43"/>
        <v>0</v>
      </c>
      <c r="D277" s="25">
        <f t="shared" si="44"/>
        <v>1410.8416134862475</v>
      </c>
      <c r="E277" s="30">
        <f t="shared" si="37"/>
        <v>0</v>
      </c>
      <c r="F277" s="25">
        <f t="shared" si="38"/>
        <v>0</v>
      </c>
      <c r="G277" s="25">
        <f t="shared" si="41"/>
        <v>0</v>
      </c>
      <c r="H277" s="25">
        <f t="shared" si="42"/>
        <v>0</v>
      </c>
      <c r="I277" s="25">
        <f t="shared" si="39"/>
        <v>0</v>
      </c>
      <c r="J277" s="5"/>
      <c r="K277" s="5"/>
    </row>
    <row r="278" spans="1:11">
      <c r="A278" s="22">
        <f t="shared" si="40"/>
        <v>261</v>
      </c>
      <c r="B278" s="23">
        <f t="shared" si="36"/>
        <v>45566</v>
      </c>
      <c r="C278" s="25">
        <f t="shared" si="43"/>
        <v>0</v>
      </c>
      <c r="D278" s="25">
        <f t="shared" si="44"/>
        <v>1410.8416134862475</v>
      </c>
      <c r="E278" s="30">
        <f t="shared" si="37"/>
        <v>0</v>
      </c>
      <c r="F278" s="25">
        <f t="shared" si="38"/>
        <v>0</v>
      </c>
      <c r="G278" s="25">
        <f t="shared" si="41"/>
        <v>0</v>
      </c>
      <c r="H278" s="25">
        <f t="shared" si="42"/>
        <v>0</v>
      </c>
      <c r="I278" s="25">
        <f t="shared" si="39"/>
        <v>0</v>
      </c>
      <c r="J278" s="5"/>
      <c r="K278" s="5"/>
    </row>
    <row r="279" spans="1:11">
      <c r="A279" s="22">
        <f t="shared" si="40"/>
        <v>262</v>
      </c>
      <c r="B279" s="23">
        <f t="shared" si="36"/>
        <v>45597</v>
      </c>
      <c r="C279" s="25">
        <f t="shared" si="43"/>
        <v>0</v>
      </c>
      <c r="D279" s="25">
        <f t="shared" si="44"/>
        <v>1410.8416134862475</v>
      </c>
      <c r="E279" s="30">
        <f t="shared" si="37"/>
        <v>0</v>
      </c>
      <c r="F279" s="25">
        <f t="shared" si="38"/>
        <v>0</v>
      </c>
      <c r="G279" s="25">
        <f t="shared" si="41"/>
        <v>0</v>
      </c>
      <c r="H279" s="25">
        <f t="shared" si="42"/>
        <v>0</v>
      </c>
      <c r="I279" s="25">
        <f t="shared" si="39"/>
        <v>0</v>
      </c>
      <c r="J279" s="5"/>
      <c r="K279" s="5"/>
    </row>
    <row r="280" spans="1:11">
      <c r="A280" s="22">
        <f t="shared" si="40"/>
        <v>263</v>
      </c>
      <c r="B280" s="23">
        <f t="shared" si="36"/>
        <v>45627</v>
      </c>
      <c r="C280" s="25">
        <f t="shared" si="43"/>
        <v>0</v>
      </c>
      <c r="D280" s="25">
        <f t="shared" si="44"/>
        <v>1410.8416134862475</v>
      </c>
      <c r="E280" s="30">
        <f t="shared" si="37"/>
        <v>0</v>
      </c>
      <c r="F280" s="25">
        <f t="shared" si="38"/>
        <v>0</v>
      </c>
      <c r="G280" s="25">
        <f t="shared" si="41"/>
        <v>0</v>
      </c>
      <c r="H280" s="25">
        <f t="shared" si="42"/>
        <v>0</v>
      </c>
      <c r="I280" s="25">
        <f t="shared" si="39"/>
        <v>0</v>
      </c>
      <c r="J280" s="5"/>
      <c r="K280" s="5"/>
    </row>
    <row r="281" spans="1:11">
      <c r="A281" s="22">
        <f t="shared" si="40"/>
        <v>264</v>
      </c>
      <c r="B281" s="23">
        <f t="shared" si="36"/>
        <v>45658</v>
      </c>
      <c r="C281" s="25">
        <f t="shared" si="43"/>
        <v>0</v>
      </c>
      <c r="D281" s="25">
        <f t="shared" si="44"/>
        <v>1410.8416134862475</v>
      </c>
      <c r="E281" s="30">
        <f t="shared" si="37"/>
        <v>0</v>
      </c>
      <c r="F281" s="25">
        <f t="shared" si="38"/>
        <v>0</v>
      </c>
      <c r="G281" s="25">
        <f t="shared" si="41"/>
        <v>0</v>
      </c>
      <c r="H281" s="25">
        <f t="shared" si="42"/>
        <v>0</v>
      </c>
      <c r="I281" s="25">
        <f t="shared" si="39"/>
        <v>0</v>
      </c>
      <c r="J281" s="5"/>
      <c r="K281" s="5"/>
    </row>
    <row r="282" spans="1:11">
      <c r="A282" s="22">
        <f t="shared" si="40"/>
        <v>265</v>
      </c>
      <c r="B282" s="23">
        <f t="shared" si="36"/>
        <v>45689</v>
      </c>
      <c r="C282" s="25">
        <f t="shared" si="43"/>
        <v>0</v>
      </c>
      <c r="D282" s="25">
        <f t="shared" si="44"/>
        <v>1410.8416134862475</v>
      </c>
      <c r="E282" s="30">
        <f t="shared" si="37"/>
        <v>0</v>
      </c>
      <c r="F282" s="25">
        <f t="shared" si="38"/>
        <v>0</v>
      </c>
      <c r="G282" s="25">
        <f t="shared" si="41"/>
        <v>0</v>
      </c>
      <c r="H282" s="25">
        <f t="shared" si="42"/>
        <v>0</v>
      </c>
      <c r="I282" s="25">
        <f t="shared" si="39"/>
        <v>0</v>
      </c>
      <c r="J282" s="5"/>
      <c r="K282" s="5"/>
    </row>
    <row r="283" spans="1:11">
      <c r="A283" s="22">
        <f t="shared" si="40"/>
        <v>266</v>
      </c>
      <c r="B283" s="23">
        <f t="shared" si="36"/>
        <v>45717</v>
      </c>
      <c r="C283" s="25">
        <f t="shared" si="43"/>
        <v>0</v>
      </c>
      <c r="D283" s="25">
        <f t="shared" si="44"/>
        <v>1410.8416134862475</v>
      </c>
      <c r="E283" s="30">
        <f t="shared" si="37"/>
        <v>0</v>
      </c>
      <c r="F283" s="25">
        <f t="shared" si="38"/>
        <v>0</v>
      </c>
      <c r="G283" s="25">
        <f t="shared" si="41"/>
        <v>0</v>
      </c>
      <c r="H283" s="25">
        <f t="shared" si="42"/>
        <v>0</v>
      </c>
      <c r="I283" s="25">
        <f t="shared" si="39"/>
        <v>0</v>
      </c>
      <c r="J283" s="5"/>
      <c r="K283" s="5"/>
    </row>
    <row r="284" spans="1:11">
      <c r="A284" s="22">
        <f t="shared" si="40"/>
        <v>267</v>
      </c>
      <c r="B284" s="23">
        <f t="shared" si="36"/>
        <v>45748</v>
      </c>
      <c r="C284" s="25">
        <f t="shared" si="43"/>
        <v>0</v>
      </c>
      <c r="D284" s="25">
        <f t="shared" si="44"/>
        <v>1410.8416134862475</v>
      </c>
      <c r="E284" s="30">
        <f t="shared" si="37"/>
        <v>0</v>
      </c>
      <c r="F284" s="25">
        <f t="shared" si="38"/>
        <v>0</v>
      </c>
      <c r="G284" s="25">
        <f t="shared" si="41"/>
        <v>0</v>
      </c>
      <c r="H284" s="25">
        <f t="shared" si="42"/>
        <v>0</v>
      </c>
      <c r="I284" s="25">
        <f t="shared" si="39"/>
        <v>0</v>
      </c>
      <c r="J284" s="5"/>
      <c r="K284" s="5"/>
    </row>
    <row r="285" spans="1:11">
      <c r="A285" s="22">
        <f t="shared" si="40"/>
        <v>268</v>
      </c>
      <c r="B285" s="23">
        <f t="shared" si="36"/>
        <v>45778</v>
      </c>
      <c r="C285" s="25">
        <f t="shared" si="43"/>
        <v>0</v>
      </c>
      <c r="D285" s="25">
        <f t="shared" si="44"/>
        <v>1410.8416134862475</v>
      </c>
      <c r="E285" s="30">
        <f t="shared" si="37"/>
        <v>0</v>
      </c>
      <c r="F285" s="25">
        <f t="shared" si="38"/>
        <v>0</v>
      </c>
      <c r="G285" s="25">
        <f t="shared" si="41"/>
        <v>0</v>
      </c>
      <c r="H285" s="25">
        <f t="shared" si="42"/>
        <v>0</v>
      </c>
      <c r="I285" s="25">
        <f t="shared" si="39"/>
        <v>0</v>
      </c>
      <c r="J285" s="5"/>
      <c r="K285" s="5"/>
    </row>
    <row r="286" spans="1:11">
      <c r="A286" s="22">
        <f t="shared" si="40"/>
        <v>269</v>
      </c>
      <c r="B286" s="23">
        <f t="shared" si="36"/>
        <v>45809</v>
      </c>
      <c r="C286" s="25">
        <f t="shared" si="43"/>
        <v>0</v>
      </c>
      <c r="D286" s="25">
        <f t="shared" si="44"/>
        <v>1410.8416134862475</v>
      </c>
      <c r="E286" s="30">
        <f t="shared" si="37"/>
        <v>0</v>
      </c>
      <c r="F286" s="25">
        <f t="shared" si="38"/>
        <v>0</v>
      </c>
      <c r="G286" s="25">
        <f t="shared" si="41"/>
        <v>0</v>
      </c>
      <c r="H286" s="25">
        <f t="shared" si="42"/>
        <v>0</v>
      </c>
      <c r="I286" s="25">
        <f t="shared" si="39"/>
        <v>0</v>
      </c>
      <c r="J286" s="5"/>
      <c r="K286" s="5"/>
    </row>
    <row r="287" spans="1:11">
      <c r="A287" s="22">
        <f t="shared" si="40"/>
        <v>270</v>
      </c>
      <c r="B287" s="23">
        <f t="shared" si="36"/>
        <v>45839</v>
      </c>
      <c r="C287" s="25">
        <f t="shared" si="43"/>
        <v>0</v>
      </c>
      <c r="D287" s="25">
        <f t="shared" si="44"/>
        <v>1410.8416134862475</v>
      </c>
      <c r="E287" s="30">
        <f t="shared" si="37"/>
        <v>0</v>
      </c>
      <c r="F287" s="25">
        <f t="shared" si="38"/>
        <v>0</v>
      </c>
      <c r="G287" s="25">
        <f t="shared" si="41"/>
        <v>0</v>
      </c>
      <c r="H287" s="25">
        <f t="shared" si="42"/>
        <v>0</v>
      </c>
      <c r="I287" s="25">
        <f t="shared" si="39"/>
        <v>0</v>
      </c>
      <c r="J287" s="5"/>
      <c r="K287" s="5"/>
    </row>
    <row r="288" spans="1:11">
      <c r="A288" s="22">
        <f t="shared" si="40"/>
        <v>271</v>
      </c>
      <c r="B288" s="23">
        <f t="shared" si="36"/>
        <v>45870</v>
      </c>
      <c r="C288" s="25">
        <f t="shared" si="43"/>
        <v>0</v>
      </c>
      <c r="D288" s="25">
        <f t="shared" si="44"/>
        <v>1410.8416134862475</v>
      </c>
      <c r="E288" s="30">
        <f t="shared" si="37"/>
        <v>0</v>
      </c>
      <c r="F288" s="25">
        <f t="shared" si="38"/>
        <v>0</v>
      </c>
      <c r="G288" s="25">
        <f t="shared" si="41"/>
        <v>0</v>
      </c>
      <c r="H288" s="25">
        <f t="shared" si="42"/>
        <v>0</v>
      </c>
      <c r="I288" s="25">
        <f t="shared" si="39"/>
        <v>0</v>
      </c>
      <c r="J288" s="5"/>
      <c r="K288" s="5"/>
    </row>
    <row r="289" spans="1:11">
      <c r="A289" s="22">
        <f t="shared" si="40"/>
        <v>272</v>
      </c>
      <c r="B289" s="23">
        <f t="shared" si="36"/>
        <v>45901</v>
      </c>
      <c r="C289" s="25">
        <f t="shared" si="43"/>
        <v>0</v>
      </c>
      <c r="D289" s="25">
        <f t="shared" si="44"/>
        <v>1410.8416134862475</v>
      </c>
      <c r="E289" s="30">
        <f t="shared" si="37"/>
        <v>0</v>
      </c>
      <c r="F289" s="25">
        <f t="shared" si="38"/>
        <v>0</v>
      </c>
      <c r="G289" s="25">
        <f t="shared" si="41"/>
        <v>0</v>
      </c>
      <c r="H289" s="25">
        <f t="shared" si="42"/>
        <v>0</v>
      </c>
      <c r="I289" s="25">
        <f t="shared" si="39"/>
        <v>0</v>
      </c>
      <c r="J289" s="5"/>
      <c r="K289" s="5"/>
    </row>
    <row r="290" spans="1:11">
      <c r="A290" s="22">
        <f t="shared" si="40"/>
        <v>273</v>
      </c>
      <c r="B290" s="23">
        <f t="shared" si="36"/>
        <v>45931</v>
      </c>
      <c r="C290" s="25">
        <f t="shared" si="43"/>
        <v>0</v>
      </c>
      <c r="D290" s="25">
        <f t="shared" si="44"/>
        <v>1410.8416134862475</v>
      </c>
      <c r="E290" s="30">
        <f t="shared" si="37"/>
        <v>0</v>
      </c>
      <c r="F290" s="25">
        <f t="shared" si="38"/>
        <v>0</v>
      </c>
      <c r="G290" s="25">
        <f t="shared" si="41"/>
        <v>0</v>
      </c>
      <c r="H290" s="25">
        <f t="shared" si="42"/>
        <v>0</v>
      </c>
      <c r="I290" s="25">
        <f t="shared" si="39"/>
        <v>0</v>
      </c>
      <c r="J290" s="5"/>
      <c r="K290" s="5"/>
    </row>
    <row r="291" spans="1:11">
      <c r="A291" s="22">
        <f t="shared" si="40"/>
        <v>274</v>
      </c>
      <c r="B291" s="23">
        <f t="shared" si="36"/>
        <v>45962</v>
      </c>
      <c r="C291" s="25">
        <f t="shared" si="43"/>
        <v>0</v>
      </c>
      <c r="D291" s="25">
        <f t="shared" si="44"/>
        <v>1410.8416134862475</v>
      </c>
      <c r="E291" s="30">
        <f t="shared" si="37"/>
        <v>0</v>
      </c>
      <c r="F291" s="25">
        <f t="shared" si="38"/>
        <v>0</v>
      </c>
      <c r="G291" s="25">
        <f t="shared" si="41"/>
        <v>0</v>
      </c>
      <c r="H291" s="25">
        <f t="shared" si="42"/>
        <v>0</v>
      </c>
      <c r="I291" s="25">
        <f t="shared" si="39"/>
        <v>0</v>
      </c>
      <c r="J291" s="5"/>
      <c r="K291" s="5"/>
    </row>
    <row r="292" spans="1:11">
      <c r="A292" s="22">
        <f t="shared" si="40"/>
        <v>275</v>
      </c>
      <c r="B292" s="23">
        <f t="shared" si="36"/>
        <v>45992</v>
      </c>
      <c r="C292" s="25">
        <f t="shared" si="43"/>
        <v>0</v>
      </c>
      <c r="D292" s="25">
        <f t="shared" si="44"/>
        <v>1410.8416134862475</v>
      </c>
      <c r="E292" s="30">
        <f t="shared" si="37"/>
        <v>0</v>
      </c>
      <c r="F292" s="25">
        <f t="shared" si="38"/>
        <v>0</v>
      </c>
      <c r="G292" s="25">
        <f t="shared" si="41"/>
        <v>0</v>
      </c>
      <c r="H292" s="25">
        <f t="shared" si="42"/>
        <v>0</v>
      </c>
      <c r="I292" s="25">
        <f t="shared" si="39"/>
        <v>0</v>
      </c>
      <c r="J292" s="5"/>
      <c r="K292" s="5"/>
    </row>
    <row r="293" spans="1:11">
      <c r="A293" s="22">
        <f t="shared" si="40"/>
        <v>276</v>
      </c>
      <c r="B293" s="23">
        <f t="shared" si="36"/>
        <v>46023</v>
      </c>
      <c r="C293" s="25">
        <f t="shared" si="43"/>
        <v>0</v>
      </c>
      <c r="D293" s="25">
        <f t="shared" si="44"/>
        <v>1410.8416134862475</v>
      </c>
      <c r="E293" s="30">
        <f t="shared" si="37"/>
        <v>0</v>
      </c>
      <c r="F293" s="25">
        <f t="shared" si="38"/>
        <v>0</v>
      </c>
      <c r="G293" s="25">
        <f t="shared" si="41"/>
        <v>0</v>
      </c>
      <c r="H293" s="25">
        <f t="shared" si="42"/>
        <v>0</v>
      </c>
      <c r="I293" s="25">
        <f t="shared" si="39"/>
        <v>0</v>
      </c>
      <c r="J293" s="5"/>
      <c r="K293" s="5"/>
    </row>
    <row r="294" spans="1:11">
      <c r="A294" s="22">
        <f t="shared" si="40"/>
        <v>277</v>
      </c>
      <c r="B294" s="23">
        <f t="shared" si="36"/>
        <v>46054</v>
      </c>
      <c r="C294" s="25">
        <f t="shared" si="43"/>
        <v>0</v>
      </c>
      <c r="D294" s="25">
        <f t="shared" si="44"/>
        <v>1410.8416134862475</v>
      </c>
      <c r="E294" s="30">
        <f t="shared" si="37"/>
        <v>0</v>
      </c>
      <c r="F294" s="25">
        <f t="shared" si="38"/>
        <v>0</v>
      </c>
      <c r="G294" s="25">
        <f t="shared" si="41"/>
        <v>0</v>
      </c>
      <c r="H294" s="25">
        <f t="shared" si="42"/>
        <v>0</v>
      </c>
      <c r="I294" s="25">
        <f t="shared" si="39"/>
        <v>0</v>
      </c>
      <c r="J294" s="5"/>
      <c r="K294" s="5"/>
    </row>
    <row r="295" spans="1:11">
      <c r="A295" s="22">
        <f t="shared" si="40"/>
        <v>278</v>
      </c>
      <c r="B295" s="23">
        <f t="shared" si="36"/>
        <v>46082</v>
      </c>
      <c r="C295" s="25">
        <f t="shared" si="43"/>
        <v>0</v>
      </c>
      <c r="D295" s="25">
        <f t="shared" si="44"/>
        <v>1410.8416134862475</v>
      </c>
      <c r="E295" s="30">
        <f t="shared" si="37"/>
        <v>0</v>
      </c>
      <c r="F295" s="25">
        <f t="shared" si="38"/>
        <v>0</v>
      </c>
      <c r="G295" s="25">
        <f t="shared" si="41"/>
        <v>0</v>
      </c>
      <c r="H295" s="25">
        <f t="shared" si="42"/>
        <v>0</v>
      </c>
      <c r="I295" s="25">
        <f t="shared" si="39"/>
        <v>0</v>
      </c>
      <c r="J295" s="5"/>
      <c r="K295" s="5"/>
    </row>
    <row r="296" spans="1:11">
      <c r="A296" s="22">
        <f t="shared" si="40"/>
        <v>279</v>
      </c>
      <c r="B296" s="23">
        <f t="shared" si="36"/>
        <v>46113</v>
      </c>
      <c r="C296" s="25">
        <f t="shared" si="43"/>
        <v>0</v>
      </c>
      <c r="D296" s="25">
        <f t="shared" si="44"/>
        <v>1410.8416134862475</v>
      </c>
      <c r="E296" s="30">
        <f t="shared" si="37"/>
        <v>0</v>
      </c>
      <c r="F296" s="25">
        <f t="shared" si="38"/>
        <v>0</v>
      </c>
      <c r="G296" s="25">
        <f t="shared" si="41"/>
        <v>0</v>
      </c>
      <c r="H296" s="25">
        <f t="shared" si="42"/>
        <v>0</v>
      </c>
      <c r="I296" s="25">
        <f t="shared" si="39"/>
        <v>0</v>
      </c>
      <c r="J296" s="5"/>
      <c r="K296" s="5"/>
    </row>
    <row r="297" spans="1:11">
      <c r="A297" s="22">
        <f t="shared" si="40"/>
        <v>280</v>
      </c>
      <c r="B297" s="23">
        <f t="shared" si="36"/>
        <v>46143</v>
      </c>
      <c r="C297" s="25">
        <f t="shared" si="43"/>
        <v>0</v>
      </c>
      <c r="D297" s="25">
        <f t="shared" si="44"/>
        <v>1410.8416134862475</v>
      </c>
      <c r="E297" s="30">
        <f t="shared" si="37"/>
        <v>0</v>
      </c>
      <c r="F297" s="25">
        <f t="shared" si="38"/>
        <v>0</v>
      </c>
      <c r="G297" s="25">
        <f t="shared" si="41"/>
        <v>0</v>
      </c>
      <c r="H297" s="25">
        <f t="shared" si="42"/>
        <v>0</v>
      </c>
      <c r="I297" s="25">
        <f t="shared" si="39"/>
        <v>0</v>
      </c>
      <c r="J297" s="5"/>
      <c r="K297" s="5"/>
    </row>
    <row r="298" spans="1:11">
      <c r="A298" s="22">
        <f t="shared" si="40"/>
        <v>281</v>
      </c>
      <c r="B298" s="23">
        <f t="shared" si="36"/>
        <v>46174</v>
      </c>
      <c r="C298" s="25">
        <f t="shared" si="43"/>
        <v>0</v>
      </c>
      <c r="D298" s="25">
        <f t="shared" si="44"/>
        <v>1410.8416134862475</v>
      </c>
      <c r="E298" s="30">
        <f t="shared" si="37"/>
        <v>0</v>
      </c>
      <c r="F298" s="25">
        <f t="shared" si="38"/>
        <v>0</v>
      </c>
      <c r="G298" s="25">
        <f t="shared" si="41"/>
        <v>0</v>
      </c>
      <c r="H298" s="25">
        <f t="shared" si="42"/>
        <v>0</v>
      </c>
      <c r="I298" s="25">
        <f t="shared" si="39"/>
        <v>0</v>
      </c>
      <c r="J298" s="5"/>
      <c r="K298" s="5"/>
    </row>
    <row r="299" spans="1:11">
      <c r="A299" s="22">
        <f t="shared" si="40"/>
        <v>282</v>
      </c>
      <c r="B299" s="23">
        <f t="shared" si="36"/>
        <v>46204</v>
      </c>
      <c r="C299" s="25">
        <f t="shared" si="43"/>
        <v>0</v>
      </c>
      <c r="D299" s="25">
        <f t="shared" si="44"/>
        <v>1410.8416134862475</v>
      </c>
      <c r="E299" s="30">
        <f t="shared" si="37"/>
        <v>0</v>
      </c>
      <c r="F299" s="25">
        <f t="shared" si="38"/>
        <v>0</v>
      </c>
      <c r="G299" s="25">
        <f t="shared" si="41"/>
        <v>0</v>
      </c>
      <c r="H299" s="25">
        <f t="shared" si="42"/>
        <v>0</v>
      </c>
      <c r="I299" s="25">
        <f t="shared" si="39"/>
        <v>0</v>
      </c>
      <c r="J299" s="5"/>
      <c r="K299" s="5"/>
    </row>
    <row r="300" spans="1:11">
      <c r="A300" s="22">
        <f t="shared" si="40"/>
        <v>283</v>
      </c>
      <c r="B300" s="23">
        <f t="shared" si="36"/>
        <v>46235</v>
      </c>
      <c r="C300" s="25">
        <f t="shared" si="43"/>
        <v>0</v>
      </c>
      <c r="D300" s="25">
        <f t="shared" si="44"/>
        <v>1410.8416134862475</v>
      </c>
      <c r="E300" s="30">
        <f t="shared" si="37"/>
        <v>0</v>
      </c>
      <c r="F300" s="25">
        <f t="shared" si="38"/>
        <v>0</v>
      </c>
      <c r="G300" s="25">
        <f t="shared" si="41"/>
        <v>0</v>
      </c>
      <c r="H300" s="25">
        <f t="shared" si="42"/>
        <v>0</v>
      </c>
      <c r="I300" s="25">
        <f t="shared" si="39"/>
        <v>0</v>
      </c>
      <c r="J300" s="5"/>
      <c r="K300" s="5"/>
    </row>
    <row r="301" spans="1:11">
      <c r="A301" s="22">
        <f t="shared" si="40"/>
        <v>284</v>
      </c>
      <c r="B301" s="23">
        <f t="shared" si="36"/>
        <v>46266</v>
      </c>
      <c r="C301" s="25">
        <f t="shared" si="43"/>
        <v>0</v>
      </c>
      <c r="D301" s="25">
        <f t="shared" si="44"/>
        <v>1410.8416134862475</v>
      </c>
      <c r="E301" s="30">
        <f t="shared" si="37"/>
        <v>0</v>
      </c>
      <c r="F301" s="25">
        <f t="shared" si="38"/>
        <v>0</v>
      </c>
      <c r="G301" s="25">
        <f t="shared" si="41"/>
        <v>0</v>
      </c>
      <c r="H301" s="25">
        <f t="shared" si="42"/>
        <v>0</v>
      </c>
      <c r="I301" s="25">
        <f t="shared" si="39"/>
        <v>0</v>
      </c>
      <c r="J301" s="5"/>
      <c r="K301" s="5"/>
    </row>
    <row r="302" spans="1:11">
      <c r="A302" s="22">
        <f t="shared" si="40"/>
        <v>285</v>
      </c>
      <c r="B302" s="23">
        <f t="shared" si="36"/>
        <v>46296</v>
      </c>
      <c r="C302" s="25">
        <f t="shared" si="43"/>
        <v>0</v>
      </c>
      <c r="D302" s="25">
        <f t="shared" si="44"/>
        <v>1410.8416134862475</v>
      </c>
      <c r="E302" s="30">
        <f t="shared" si="37"/>
        <v>0</v>
      </c>
      <c r="F302" s="25">
        <f t="shared" si="38"/>
        <v>0</v>
      </c>
      <c r="G302" s="25">
        <f t="shared" si="41"/>
        <v>0</v>
      </c>
      <c r="H302" s="25">
        <f t="shared" si="42"/>
        <v>0</v>
      </c>
      <c r="I302" s="25">
        <f t="shared" si="39"/>
        <v>0</v>
      </c>
      <c r="J302" s="5"/>
      <c r="K302" s="5"/>
    </row>
    <row r="303" spans="1:11">
      <c r="A303" s="22">
        <f t="shared" si="40"/>
        <v>286</v>
      </c>
      <c r="B303" s="23">
        <f t="shared" si="36"/>
        <v>46327</v>
      </c>
      <c r="C303" s="25">
        <f t="shared" si="43"/>
        <v>0</v>
      </c>
      <c r="D303" s="25">
        <f t="shared" si="44"/>
        <v>1410.8416134862475</v>
      </c>
      <c r="E303" s="30">
        <f t="shared" si="37"/>
        <v>0</v>
      </c>
      <c r="F303" s="25">
        <f t="shared" si="38"/>
        <v>0</v>
      </c>
      <c r="G303" s="25">
        <f t="shared" si="41"/>
        <v>0</v>
      </c>
      <c r="H303" s="25">
        <f t="shared" si="42"/>
        <v>0</v>
      </c>
      <c r="I303" s="25">
        <f t="shared" si="39"/>
        <v>0</v>
      </c>
      <c r="J303" s="5"/>
      <c r="K303" s="5"/>
    </row>
    <row r="304" spans="1:11">
      <c r="A304" s="22">
        <f t="shared" si="40"/>
        <v>287</v>
      </c>
      <c r="B304" s="23">
        <f t="shared" si="36"/>
        <v>46357</v>
      </c>
      <c r="C304" s="25">
        <f t="shared" si="43"/>
        <v>0</v>
      </c>
      <c r="D304" s="25">
        <f t="shared" si="44"/>
        <v>1410.8416134862475</v>
      </c>
      <c r="E304" s="30">
        <f t="shared" si="37"/>
        <v>0</v>
      </c>
      <c r="F304" s="25">
        <f t="shared" si="38"/>
        <v>0</v>
      </c>
      <c r="G304" s="25">
        <f t="shared" si="41"/>
        <v>0</v>
      </c>
      <c r="H304" s="25">
        <f t="shared" si="42"/>
        <v>0</v>
      </c>
      <c r="I304" s="25">
        <f t="shared" si="39"/>
        <v>0</v>
      </c>
      <c r="J304" s="5"/>
      <c r="K304" s="5"/>
    </row>
    <row r="305" spans="1:11">
      <c r="A305" s="22">
        <f t="shared" si="40"/>
        <v>288</v>
      </c>
      <c r="B305" s="23">
        <f t="shared" si="36"/>
        <v>46388</v>
      </c>
      <c r="C305" s="25">
        <f t="shared" si="43"/>
        <v>0</v>
      </c>
      <c r="D305" s="25">
        <f t="shared" si="44"/>
        <v>1410.8416134862475</v>
      </c>
      <c r="E305" s="30">
        <f t="shared" si="37"/>
        <v>0</v>
      </c>
      <c r="F305" s="25">
        <f t="shared" si="38"/>
        <v>0</v>
      </c>
      <c r="G305" s="25">
        <f t="shared" si="41"/>
        <v>0</v>
      </c>
      <c r="H305" s="25">
        <f t="shared" si="42"/>
        <v>0</v>
      </c>
      <c r="I305" s="25">
        <f t="shared" si="39"/>
        <v>0</v>
      </c>
      <c r="J305" s="5"/>
      <c r="K305" s="5"/>
    </row>
    <row r="306" spans="1:11">
      <c r="A306" s="22">
        <f t="shared" si="40"/>
        <v>289</v>
      </c>
      <c r="B306" s="23">
        <f t="shared" si="36"/>
        <v>46419</v>
      </c>
      <c r="C306" s="25">
        <f t="shared" si="43"/>
        <v>0</v>
      </c>
      <c r="D306" s="25">
        <f t="shared" si="44"/>
        <v>1410.8416134862475</v>
      </c>
      <c r="E306" s="30">
        <f t="shared" si="37"/>
        <v>0</v>
      </c>
      <c r="F306" s="25">
        <f t="shared" si="38"/>
        <v>0</v>
      </c>
      <c r="G306" s="25">
        <f t="shared" si="41"/>
        <v>0</v>
      </c>
      <c r="H306" s="25">
        <f t="shared" si="42"/>
        <v>0</v>
      </c>
      <c r="I306" s="25">
        <f t="shared" si="39"/>
        <v>0</v>
      </c>
      <c r="J306" s="5"/>
      <c r="K306" s="5"/>
    </row>
    <row r="307" spans="1:11">
      <c r="A307" s="22">
        <f t="shared" si="40"/>
        <v>290</v>
      </c>
      <c r="B307" s="23">
        <f t="shared" si="36"/>
        <v>46447</v>
      </c>
      <c r="C307" s="25">
        <f t="shared" si="43"/>
        <v>0</v>
      </c>
      <c r="D307" s="25">
        <f t="shared" si="44"/>
        <v>1410.8416134862475</v>
      </c>
      <c r="E307" s="30">
        <f t="shared" si="37"/>
        <v>0</v>
      </c>
      <c r="F307" s="25">
        <f t="shared" si="38"/>
        <v>0</v>
      </c>
      <c r="G307" s="25">
        <f t="shared" si="41"/>
        <v>0</v>
      </c>
      <c r="H307" s="25">
        <f t="shared" si="42"/>
        <v>0</v>
      </c>
      <c r="I307" s="25">
        <f t="shared" si="39"/>
        <v>0</v>
      </c>
      <c r="J307" s="5"/>
      <c r="K307" s="5"/>
    </row>
    <row r="308" spans="1:11">
      <c r="A308" s="22">
        <f t="shared" si="40"/>
        <v>291</v>
      </c>
      <c r="B308" s="23">
        <f t="shared" si="36"/>
        <v>46478</v>
      </c>
      <c r="C308" s="25">
        <f t="shared" si="43"/>
        <v>0</v>
      </c>
      <c r="D308" s="25">
        <f t="shared" si="44"/>
        <v>1410.8416134862475</v>
      </c>
      <c r="E308" s="30">
        <f t="shared" si="37"/>
        <v>0</v>
      </c>
      <c r="F308" s="25">
        <f t="shared" si="38"/>
        <v>0</v>
      </c>
      <c r="G308" s="25">
        <f t="shared" si="41"/>
        <v>0</v>
      </c>
      <c r="H308" s="25">
        <f t="shared" si="42"/>
        <v>0</v>
      </c>
      <c r="I308" s="25">
        <f t="shared" si="39"/>
        <v>0</v>
      </c>
      <c r="J308" s="5"/>
      <c r="K308" s="5"/>
    </row>
    <row r="309" spans="1:11">
      <c r="A309" s="22">
        <f t="shared" si="40"/>
        <v>292</v>
      </c>
      <c r="B309" s="23">
        <f t="shared" si="36"/>
        <v>46508</v>
      </c>
      <c r="C309" s="25">
        <f t="shared" si="43"/>
        <v>0</v>
      </c>
      <c r="D309" s="25">
        <f t="shared" si="44"/>
        <v>1410.8416134862475</v>
      </c>
      <c r="E309" s="30">
        <f t="shared" si="37"/>
        <v>0</v>
      </c>
      <c r="F309" s="25">
        <f t="shared" si="38"/>
        <v>0</v>
      </c>
      <c r="G309" s="25">
        <f t="shared" si="41"/>
        <v>0</v>
      </c>
      <c r="H309" s="25">
        <f t="shared" si="42"/>
        <v>0</v>
      </c>
      <c r="I309" s="25">
        <f t="shared" si="39"/>
        <v>0</v>
      </c>
      <c r="J309" s="5"/>
      <c r="K309" s="5"/>
    </row>
    <row r="310" spans="1:11">
      <c r="A310" s="22">
        <f t="shared" si="40"/>
        <v>293</v>
      </c>
      <c r="B310" s="23">
        <f t="shared" si="36"/>
        <v>46539</v>
      </c>
      <c r="C310" s="25">
        <f t="shared" si="43"/>
        <v>0</v>
      </c>
      <c r="D310" s="25">
        <f t="shared" si="44"/>
        <v>1410.8416134862475</v>
      </c>
      <c r="E310" s="30">
        <f t="shared" si="37"/>
        <v>0</v>
      </c>
      <c r="F310" s="25">
        <f t="shared" si="38"/>
        <v>0</v>
      </c>
      <c r="G310" s="25">
        <f t="shared" si="41"/>
        <v>0</v>
      </c>
      <c r="H310" s="25">
        <f t="shared" si="42"/>
        <v>0</v>
      </c>
      <c r="I310" s="25">
        <f t="shared" si="39"/>
        <v>0</v>
      </c>
      <c r="J310" s="5"/>
      <c r="K310" s="5"/>
    </row>
    <row r="311" spans="1:11">
      <c r="A311" s="22">
        <f t="shared" si="40"/>
        <v>294</v>
      </c>
      <c r="B311" s="23">
        <f t="shared" si="36"/>
        <v>46569</v>
      </c>
      <c r="C311" s="25">
        <f t="shared" si="43"/>
        <v>0</v>
      </c>
      <c r="D311" s="25">
        <f t="shared" si="44"/>
        <v>1410.8416134862475</v>
      </c>
      <c r="E311" s="30">
        <f t="shared" si="37"/>
        <v>0</v>
      </c>
      <c r="F311" s="25">
        <f t="shared" si="38"/>
        <v>0</v>
      </c>
      <c r="G311" s="25">
        <f t="shared" si="41"/>
        <v>0</v>
      </c>
      <c r="H311" s="25">
        <f t="shared" si="42"/>
        <v>0</v>
      </c>
      <c r="I311" s="25">
        <f t="shared" si="39"/>
        <v>0</v>
      </c>
      <c r="J311" s="5"/>
      <c r="K311" s="5"/>
    </row>
    <row r="312" spans="1:11">
      <c r="A312" s="22">
        <f t="shared" si="40"/>
        <v>295</v>
      </c>
      <c r="B312" s="23">
        <f t="shared" si="36"/>
        <v>46600</v>
      </c>
      <c r="C312" s="25">
        <f t="shared" si="43"/>
        <v>0</v>
      </c>
      <c r="D312" s="25">
        <f t="shared" si="44"/>
        <v>1410.8416134862475</v>
      </c>
      <c r="E312" s="30">
        <f t="shared" si="37"/>
        <v>0</v>
      </c>
      <c r="F312" s="25">
        <f t="shared" si="38"/>
        <v>0</v>
      </c>
      <c r="G312" s="25">
        <f t="shared" si="41"/>
        <v>0</v>
      </c>
      <c r="H312" s="25">
        <f t="shared" si="42"/>
        <v>0</v>
      </c>
      <c r="I312" s="25">
        <f t="shared" si="39"/>
        <v>0</v>
      </c>
      <c r="J312" s="5"/>
      <c r="K312" s="5"/>
    </row>
    <row r="313" spans="1:11">
      <c r="A313" s="22">
        <f t="shared" si="40"/>
        <v>296</v>
      </c>
      <c r="B313" s="23">
        <f t="shared" si="36"/>
        <v>46631</v>
      </c>
      <c r="C313" s="25">
        <f t="shared" si="43"/>
        <v>0</v>
      </c>
      <c r="D313" s="25">
        <f t="shared" si="44"/>
        <v>1410.8416134862475</v>
      </c>
      <c r="E313" s="30">
        <f t="shared" si="37"/>
        <v>0</v>
      </c>
      <c r="F313" s="25">
        <f t="shared" si="38"/>
        <v>0</v>
      </c>
      <c r="G313" s="25">
        <f t="shared" si="41"/>
        <v>0</v>
      </c>
      <c r="H313" s="25">
        <f t="shared" si="42"/>
        <v>0</v>
      </c>
      <c r="I313" s="25">
        <f t="shared" si="39"/>
        <v>0</v>
      </c>
      <c r="J313" s="5"/>
      <c r="K313" s="5"/>
    </row>
    <row r="314" spans="1:11">
      <c r="A314" s="22">
        <f t="shared" si="40"/>
        <v>297</v>
      </c>
      <c r="B314" s="23">
        <f t="shared" si="36"/>
        <v>46661</v>
      </c>
      <c r="C314" s="25">
        <f t="shared" si="43"/>
        <v>0</v>
      </c>
      <c r="D314" s="25">
        <f t="shared" si="44"/>
        <v>1410.8416134862475</v>
      </c>
      <c r="E314" s="30">
        <f t="shared" si="37"/>
        <v>0</v>
      </c>
      <c r="F314" s="25">
        <f t="shared" si="38"/>
        <v>0</v>
      </c>
      <c r="G314" s="25">
        <f t="shared" si="41"/>
        <v>0</v>
      </c>
      <c r="H314" s="25">
        <f t="shared" si="42"/>
        <v>0</v>
      </c>
      <c r="I314" s="25">
        <f t="shared" si="39"/>
        <v>0</v>
      </c>
      <c r="J314" s="5"/>
      <c r="K314" s="5"/>
    </row>
    <row r="315" spans="1:11">
      <c r="A315" s="22">
        <f t="shared" si="40"/>
        <v>298</v>
      </c>
      <c r="B315" s="23">
        <f t="shared" si="36"/>
        <v>46692</v>
      </c>
      <c r="C315" s="25">
        <f t="shared" si="43"/>
        <v>0</v>
      </c>
      <c r="D315" s="25">
        <f t="shared" si="44"/>
        <v>1410.8416134862475</v>
      </c>
      <c r="E315" s="30">
        <f t="shared" si="37"/>
        <v>0</v>
      </c>
      <c r="F315" s="25">
        <f t="shared" si="38"/>
        <v>0</v>
      </c>
      <c r="G315" s="25">
        <f t="shared" si="41"/>
        <v>0</v>
      </c>
      <c r="H315" s="25">
        <f t="shared" si="42"/>
        <v>0</v>
      </c>
      <c r="I315" s="25">
        <f t="shared" si="39"/>
        <v>0</v>
      </c>
      <c r="J315" s="5"/>
      <c r="K315" s="5"/>
    </row>
    <row r="316" spans="1:11">
      <c r="A316" s="22">
        <f t="shared" si="40"/>
        <v>299</v>
      </c>
      <c r="B316" s="23">
        <f t="shared" si="36"/>
        <v>46722</v>
      </c>
      <c r="C316" s="25">
        <f t="shared" si="43"/>
        <v>0</v>
      </c>
      <c r="D316" s="25">
        <f t="shared" si="44"/>
        <v>1410.8416134862475</v>
      </c>
      <c r="E316" s="30">
        <f t="shared" si="37"/>
        <v>0</v>
      </c>
      <c r="F316" s="25">
        <f t="shared" si="38"/>
        <v>0</v>
      </c>
      <c r="G316" s="25">
        <f t="shared" si="41"/>
        <v>0</v>
      </c>
      <c r="H316" s="25">
        <f t="shared" si="42"/>
        <v>0</v>
      </c>
      <c r="I316" s="25">
        <f t="shared" si="39"/>
        <v>0</v>
      </c>
      <c r="J316" s="5"/>
      <c r="K316" s="5"/>
    </row>
    <row r="317" spans="1:11">
      <c r="A317" s="22">
        <f t="shared" si="40"/>
        <v>300</v>
      </c>
      <c r="B317" s="23">
        <f t="shared" si="36"/>
        <v>46753</v>
      </c>
      <c r="C317" s="25">
        <f t="shared" si="43"/>
        <v>0</v>
      </c>
      <c r="D317" s="25">
        <f t="shared" si="44"/>
        <v>1410.8416134862475</v>
      </c>
      <c r="E317" s="30">
        <f t="shared" si="37"/>
        <v>0</v>
      </c>
      <c r="F317" s="25">
        <f t="shared" si="38"/>
        <v>0</v>
      </c>
      <c r="G317" s="25">
        <f t="shared" si="41"/>
        <v>0</v>
      </c>
      <c r="H317" s="25">
        <f t="shared" si="42"/>
        <v>0</v>
      </c>
      <c r="I317" s="25">
        <f t="shared" si="39"/>
        <v>0</v>
      </c>
      <c r="J317" s="5"/>
      <c r="K317" s="5"/>
    </row>
    <row r="318" spans="1:11">
      <c r="A318" s="22">
        <f t="shared" si="40"/>
        <v>301</v>
      </c>
      <c r="B318" s="23">
        <f t="shared" si="36"/>
        <v>46784</v>
      </c>
      <c r="C318" s="25">
        <f t="shared" si="43"/>
        <v>0</v>
      </c>
      <c r="D318" s="25">
        <f t="shared" si="44"/>
        <v>1410.8416134862475</v>
      </c>
      <c r="E318" s="30">
        <f t="shared" si="37"/>
        <v>0</v>
      </c>
      <c r="F318" s="25">
        <f t="shared" si="38"/>
        <v>0</v>
      </c>
      <c r="G318" s="25">
        <f t="shared" si="41"/>
        <v>0</v>
      </c>
      <c r="H318" s="25">
        <f t="shared" si="42"/>
        <v>0</v>
      </c>
      <c r="I318" s="25">
        <f t="shared" si="39"/>
        <v>0</v>
      </c>
      <c r="J318" s="5"/>
      <c r="K318" s="5"/>
    </row>
    <row r="319" spans="1:11">
      <c r="A319" s="22">
        <f t="shared" si="40"/>
        <v>302</v>
      </c>
      <c r="B319" s="23">
        <f t="shared" si="36"/>
        <v>46813</v>
      </c>
      <c r="C319" s="25">
        <f t="shared" si="43"/>
        <v>0</v>
      </c>
      <c r="D319" s="25">
        <f t="shared" si="44"/>
        <v>1410.8416134862475</v>
      </c>
      <c r="E319" s="30">
        <f t="shared" si="37"/>
        <v>0</v>
      </c>
      <c r="F319" s="25">
        <f t="shared" si="38"/>
        <v>0</v>
      </c>
      <c r="G319" s="25">
        <f t="shared" si="41"/>
        <v>0</v>
      </c>
      <c r="H319" s="25">
        <f t="shared" si="42"/>
        <v>0</v>
      </c>
      <c r="I319" s="25">
        <f t="shared" si="39"/>
        <v>0</v>
      </c>
      <c r="J319" s="5"/>
      <c r="K319" s="5"/>
    </row>
    <row r="320" spans="1:11">
      <c r="A320" s="22">
        <f t="shared" si="40"/>
        <v>303</v>
      </c>
      <c r="B320" s="23">
        <f t="shared" si="36"/>
        <v>46844</v>
      </c>
      <c r="C320" s="25">
        <f t="shared" si="43"/>
        <v>0</v>
      </c>
      <c r="D320" s="25">
        <f t="shared" si="44"/>
        <v>1410.8416134862475</v>
      </c>
      <c r="E320" s="30">
        <f t="shared" si="37"/>
        <v>0</v>
      </c>
      <c r="F320" s="25">
        <f t="shared" si="38"/>
        <v>0</v>
      </c>
      <c r="G320" s="25">
        <f t="shared" si="41"/>
        <v>0</v>
      </c>
      <c r="H320" s="25">
        <f t="shared" si="42"/>
        <v>0</v>
      </c>
      <c r="I320" s="25">
        <f t="shared" si="39"/>
        <v>0</v>
      </c>
      <c r="J320" s="5"/>
      <c r="K320" s="5"/>
    </row>
    <row r="321" spans="1:11">
      <c r="A321" s="22">
        <f t="shared" si="40"/>
        <v>304</v>
      </c>
      <c r="B321" s="23">
        <f t="shared" si="36"/>
        <v>46874</v>
      </c>
      <c r="C321" s="25">
        <f t="shared" si="43"/>
        <v>0</v>
      </c>
      <c r="D321" s="25">
        <f t="shared" si="44"/>
        <v>1410.8416134862475</v>
      </c>
      <c r="E321" s="30">
        <f t="shared" si="37"/>
        <v>0</v>
      </c>
      <c r="F321" s="25">
        <f t="shared" si="38"/>
        <v>0</v>
      </c>
      <c r="G321" s="25">
        <f t="shared" si="41"/>
        <v>0</v>
      </c>
      <c r="H321" s="25">
        <f t="shared" si="42"/>
        <v>0</v>
      </c>
      <c r="I321" s="25">
        <f t="shared" si="39"/>
        <v>0</v>
      </c>
      <c r="J321" s="5"/>
      <c r="K321" s="5"/>
    </row>
    <row r="322" spans="1:11">
      <c r="A322" s="22">
        <f t="shared" si="40"/>
        <v>305</v>
      </c>
      <c r="B322" s="23">
        <f t="shared" si="36"/>
        <v>46905</v>
      </c>
      <c r="C322" s="25">
        <f t="shared" si="43"/>
        <v>0</v>
      </c>
      <c r="D322" s="25">
        <f t="shared" si="44"/>
        <v>1410.8416134862475</v>
      </c>
      <c r="E322" s="30">
        <f t="shared" si="37"/>
        <v>0</v>
      </c>
      <c r="F322" s="25">
        <f t="shared" si="38"/>
        <v>0</v>
      </c>
      <c r="G322" s="25">
        <f t="shared" si="41"/>
        <v>0</v>
      </c>
      <c r="H322" s="25">
        <f t="shared" si="42"/>
        <v>0</v>
      </c>
      <c r="I322" s="25">
        <f t="shared" si="39"/>
        <v>0</v>
      </c>
      <c r="J322" s="5"/>
      <c r="K322" s="5"/>
    </row>
    <row r="323" spans="1:11">
      <c r="A323" s="22">
        <f t="shared" si="40"/>
        <v>306</v>
      </c>
      <c r="B323" s="23">
        <f t="shared" si="36"/>
        <v>46935</v>
      </c>
      <c r="C323" s="25">
        <f t="shared" si="43"/>
        <v>0</v>
      </c>
      <c r="D323" s="25">
        <f t="shared" si="44"/>
        <v>1410.8416134862475</v>
      </c>
      <c r="E323" s="30">
        <f t="shared" si="37"/>
        <v>0</v>
      </c>
      <c r="F323" s="25">
        <f t="shared" si="38"/>
        <v>0</v>
      </c>
      <c r="G323" s="25">
        <f t="shared" si="41"/>
        <v>0</v>
      </c>
      <c r="H323" s="25">
        <f t="shared" si="42"/>
        <v>0</v>
      </c>
      <c r="I323" s="25">
        <f t="shared" si="39"/>
        <v>0</v>
      </c>
      <c r="J323" s="5"/>
      <c r="K323" s="5"/>
    </row>
    <row r="324" spans="1:11">
      <c r="A324" s="22">
        <f t="shared" si="40"/>
        <v>307</v>
      </c>
      <c r="B324" s="23">
        <f t="shared" si="36"/>
        <v>46966</v>
      </c>
      <c r="C324" s="25">
        <f t="shared" si="43"/>
        <v>0</v>
      </c>
      <c r="D324" s="25">
        <f t="shared" si="44"/>
        <v>1410.8416134862475</v>
      </c>
      <c r="E324" s="30">
        <f t="shared" si="37"/>
        <v>0</v>
      </c>
      <c r="F324" s="25">
        <f t="shared" si="38"/>
        <v>0</v>
      </c>
      <c r="G324" s="25">
        <f t="shared" si="41"/>
        <v>0</v>
      </c>
      <c r="H324" s="25">
        <f t="shared" si="42"/>
        <v>0</v>
      </c>
      <c r="I324" s="25">
        <f t="shared" si="39"/>
        <v>0</v>
      </c>
      <c r="J324" s="5"/>
      <c r="K324" s="5"/>
    </row>
    <row r="325" spans="1:11">
      <c r="A325" s="22">
        <f t="shared" si="40"/>
        <v>308</v>
      </c>
      <c r="B325" s="23">
        <f t="shared" si="36"/>
        <v>46997</v>
      </c>
      <c r="C325" s="25">
        <f t="shared" si="43"/>
        <v>0</v>
      </c>
      <c r="D325" s="25">
        <f t="shared" si="44"/>
        <v>1410.8416134862475</v>
      </c>
      <c r="E325" s="30">
        <f t="shared" si="37"/>
        <v>0</v>
      </c>
      <c r="F325" s="25">
        <f t="shared" si="38"/>
        <v>0</v>
      </c>
      <c r="G325" s="25">
        <f t="shared" si="41"/>
        <v>0</v>
      </c>
      <c r="H325" s="25">
        <f t="shared" si="42"/>
        <v>0</v>
      </c>
      <c r="I325" s="25">
        <f t="shared" si="39"/>
        <v>0</v>
      </c>
      <c r="J325" s="5"/>
      <c r="K325" s="5"/>
    </row>
    <row r="326" spans="1:11">
      <c r="A326" s="22">
        <f t="shared" si="40"/>
        <v>309</v>
      </c>
      <c r="B326" s="23">
        <f t="shared" si="36"/>
        <v>47027</v>
      </c>
      <c r="C326" s="25">
        <f t="shared" si="43"/>
        <v>0</v>
      </c>
      <c r="D326" s="25">
        <f t="shared" si="44"/>
        <v>1410.8416134862475</v>
      </c>
      <c r="E326" s="30">
        <f t="shared" si="37"/>
        <v>0</v>
      </c>
      <c r="F326" s="25">
        <f t="shared" si="38"/>
        <v>0</v>
      </c>
      <c r="G326" s="25">
        <f t="shared" si="41"/>
        <v>0</v>
      </c>
      <c r="H326" s="25">
        <f t="shared" si="42"/>
        <v>0</v>
      </c>
      <c r="I326" s="25">
        <f t="shared" si="39"/>
        <v>0</v>
      </c>
      <c r="J326" s="5"/>
      <c r="K326" s="5"/>
    </row>
    <row r="327" spans="1:11">
      <c r="A327" s="22">
        <f t="shared" si="40"/>
        <v>310</v>
      </c>
      <c r="B327" s="23">
        <f t="shared" si="36"/>
        <v>47058</v>
      </c>
      <c r="C327" s="25">
        <f t="shared" si="43"/>
        <v>0</v>
      </c>
      <c r="D327" s="25">
        <f t="shared" si="44"/>
        <v>1410.8416134862475</v>
      </c>
      <c r="E327" s="30">
        <f t="shared" si="37"/>
        <v>0</v>
      </c>
      <c r="F327" s="25">
        <f t="shared" si="38"/>
        <v>0</v>
      </c>
      <c r="G327" s="25">
        <f t="shared" si="41"/>
        <v>0</v>
      </c>
      <c r="H327" s="25">
        <f t="shared" si="42"/>
        <v>0</v>
      </c>
      <c r="I327" s="25">
        <f t="shared" si="39"/>
        <v>0</v>
      </c>
      <c r="J327" s="5"/>
      <c r="K327" s="5"/>
    </row>
    <row r="328" spans="1:11">
      <c r="A328" s="22">
        <f t="shared" si="40"/>
        <v>311</v>
      </c>
      <c r="B328" s="23">
        <f t="shared" si="36"/>
        <v>47088</v>
      </c>
      <c r="C328" s="25">
        <f t="shared" si="43"/>
        <v>0</v>
      </c>
      <c r="D328" s="25">
        <f t="shared" si="44"/>
        <v>1410.8416134862475</v>
      </c>
      <c r="E328" s="30">
        <f t="shared" si="37"/>
        <v>0</v>
      </c>
      <c r="F328" s="25">
        <f t="shared" si="38"/>
        <v>0</v>
      </c>
      <c r="G328" s="25">
        <f t="shared" si="41"/>
        <v>0</v>
      </c>
      <c r="H328" s="25">
        <f t="shared" si="42"/>
        <v>0</v>
      </c>
      <c r="I328" s="25">
        <f t="shared" si="39"/>
        <v>0</v>
      </c>
      <c r="J328" s="5"/>
      <c r="K328" s="5"/>
    </row>
    <row r="329" spans="1:11">
      <c r="A329" s="22">
        <f t="shared" si="40"/>
        <v>312</v>
      </c>
      <c r="B329" s="23">
        <f t="shared" si="36"/>
        <v>47119</v>
      </c>
      <c r="C329" s="25">
        <f t="shared" si="43"/>
        <v>0</v>
      </c>
      <c r="D329" s="25">
        <f t="shared" si="44"/>
        <v>1410.8416134862475</v>
      </c>
      <c r="E329" s="30">
        <f t="shared" si="37"/>
        <v>0</v>
      </c>
      <c r="F329" s="25">
        <f t="shared" si="38"/>
        <v>0</v>
      </c>
      <c r="G329" s="25">
        <f t="shared" si="41"/>
        <v>0</v>
      </c>
      <c r="H329" s="25">
        <f t="shared" si="42"/>
        <v>0</v>
      </c>
      <c r="I329" s="25">
        <f t="shared" si="39"/>
        <v>0</v>
      </c>
      <c r="J329" s="5"/>
      <c r="K329" s="5"/>
    </row>
    <row r="330" spans="1:11">
      <c r="A330" s="22">
        <f t="shared" si="40"/>
        <v>313</v>
      </c>
      <c r="B330" s="23">
        <f t="shared" si="36"/>
        <v>47150</v>
      </c>
      <c r="C330" s="25">
        <f t="shared" si="43"/>
        <v>0</v>
      </c>
      <c r="D330" s="25">
        <f t="shared" si="44"/>
        <v>1410.8416134862475</v>
      </c>
      <c r="E330" s="30">
        <f t="shared" si="37"/>
        <v>0</v>
      </c>
      <c r="F330" s="25">
        <f t="shared" si="38"/>
        <v>0</v>
      </c>
      <c r="G330" s="25">
        <f t="shared" si="41"/>
        <v>0</v>
      </c>
      <c r="H330" s="25">
        <f t="shared" si="42"/>
        <v>0</v>
      </c>
      <c r="I330" s="25">
        <f t="shared" si="39"/>
        <v>0</v>
      </c>
      <c r="J330" s="5"/>
      <c r="K330" s="5"/>
    </row>
    <row r="331" spans="1:11">
      <c r="A331" s="22">
        <f t="shared" si="40"/>
        <v>314</v>
      </c>
      <c r="B331" s="23">
        <f t="shared" si="36"/>
        <v>47178</v>
      </c>
      <c r="C331" s="25">
        <f t="shared" si="43"/>
        <v>0</v>
      </c>
      <c r="D331" s="25">
        <f t="shared" si="44"/>
        <v>1410.8416134862475</v>
      </c>
      <c r="E331" s="30">
        <f t="shared" si="37"/>
        <v>0</v>
      </c>
      <c r="F331" s="25">
        <f t="shared" si="38"/>
        <v>0</v>
      </c>
      <c r="G331" s="25">
        <f t="shared" si="41"/>
        <v>0</v>
      </c>
      <c r="H331" s="25">
        <f t="shared" si="42"/>
        <v>0</v>
      </c>
      <c r="I331" s="25">
        <f t="shared" si="39"/>
        <v>0</v>
      </c>
      <c r="J331" s="5"/>
      <c r="K331" s="5"/>
    </row>
    <row r="332" spans="1:11">
      <c r="A332" s="22">
        <f t="shared" si="40"/>
        <v>315</v>
      </c>
      <c r="B332" s="23">
        <f t="shared" si="36"/>
        <v>47209</v>
      </c>
      <c r="C332" s="25">
        <f t="shared" si="43"/>
        <v>0</v>
      </c>
      <c r="D332" s="25">
        <f t="shared" si="44"/>
        <v>1410.8416134862475</v>
      </c>
      <c r="E332" s="30">
        <f t="shared" si="37"/>
        <v>0</v>
      </c>
      <c r="F332" s="25">
        <f t="shared" si="38"/>
        <v>0</v>
      </c>
      <c r="G332" s="25">
        <f t="shared" si="41"/>
        <v>0</v>
      </c>
      <c r="H332" s="25">
        <f t="shared" si="42"/>
        <v>0</v>
      </c>
      <c r="I332" s="25">
        <f t="shared" si="39"/>
        <v>0</v>
      </c>
      <c r="J332" s="5"/>
      <c r="K332" s="5"/>
    </row>
    <row r="333" spans="1:11">
      <c r="A333" s="22">
        <f t="shared" si="40"/>
        <v>316</v>
      </c>
      <c r="B333" s="23">
        <f t="shared" si="36"/>
        <v>47239</v>
      </c>
      <c r="C333" s="25">
        <f t="shared" si="43"/>
        <v>0</v>
      </c>
      <c r="D333" s="25">
        <f t="shared" si="44"/>
        <v>1410.8416134862475</v>
      </c>
      <c r="E333" s="30">
        <f t="shared" si="37"/>
        <v>0</v>
      </c>
      <c r="F333" s="25">
        <f t="shared" si="38"/>
        <v>0</v>
      </c>
      <c r="G333" s="25">
        <f t="shared" si="41"/>
        <v>0</v>
      </c>
      <c r="H333" s="25">
        <f t="shared" si="42"/>
        <v>0</v>
      </c>
      <c r="I333" s="25">
        <f t="shared" si="39"/>
        <v>0</v>
      </c>
      <c r="J333" s="5"/>
      <c r="K333" s="5"/>
    </row>
    <row r="334" spans="1:11">
      <c r="A334" s="22">
        <f t="shared" si="40"/>
        <v>317</v>
      </c>
      <c r="B334" s="23">
        <f t="shared" si="36"/>
        <v>47270</v>
      </c>
      <c r="C334" s="25">
        <f t="shared" si="43"/>
        <v>0</v>
      </c>
      <c r="D334" s="25">
        <f t="shared" si="44"/>
        <v>1410.8416134862475</v>
      </c>
      <c r="E334" s="30">
        <f t="shared" si="37"/>
        <v>0</v>
      </c>
      <c r="F334" s="25">
        <f t="shared" si="38"/>
        <v>0</v>
      </c>
      <c r="G334" s="25">
        <f t="shared" si="41"/>
        <v>0</v>
      </c>
      <c r="H334" s="25">
        <f t="shared" si="42"/>
        <v>0</v>
      </c>
      <c r="I334" s="25">
        <f t="shared" si="39"/>
        <v>0</v>
      </c>
      <c r="J334" s="5"/>
      <c r="K334" s="5"/>
    </row>
    <row r="335" spans="1:11">
      <c r="A335" s="22">
        <f t="shared" si="40"/>
        <v>318</v>
      </c>
      <c r="B335" s="23">
        <f t="shared" si="36"/>
        <v>47300</v>
      </c>
      <c r="C335" s="25">
        <f t="shared" si="43"/>
        <v>0</v>
      </c>
      <c r="D335" s="25">
        <f t="shared" si="44"/>
        <v>1410.8416134862475</v>
      </c>
      <c r="E335" s="30">
        <f t="shared" si="37"/>
        <v>0</v>
      </c>
      <c r="F335" s="25">
        <f t="shared" si="38"/>
        <v>0</v>
      </c>
      <c r="G335" s="25">
        <f t="shared" si="41"/>
        <v>0</v>
      </c>
      <c r="H335" s="25">
        <f t="shared" si="42"/>
        <v>0</v>
      </c>
      <c r="I335" s="25">
        <f t="shared" si="39"/>
        <v>0</v>
      </c>
      <c r="J335" s="5"/>
      <c r="K335" s="5"/>
    </row>
    <row r="336" spans="1:11">
      <c r="A336" s="22">
        <f t="shared" si="40"/>
        <v>319</v>
      </c>
      <c r="B336" s="23">
        <f t="shared" si="36"/>
        <v>47331</v>
      </c>
      <c r="C336" s="25">
        <f t="shared" si="43"/>
        <v>0</v>
      </c>
      <c r="D336" s="25">
        <f t="shared" si="44"/>
        <v>1410.8416134862475</v>
      </c>
      <c r="E336" s="30">
        <f t="shared" si="37"/>
        <v>0</v>
      </c>
      <c r="F336" s="25">
        <f t="shared" si="38"/>
        <v>0</v>
      </c>
      <c r="G336" s="25">
        <f t="shared" si="41"/>
        <v>0</v>
      </c>
      <c r="H336" s="25">
        <f t="shared" si="42"/>
        <v>0</v>
      </c>
      <c r="I336" s="25">
        <f t="shared" si="39"/>
        <v>0</v>
      </c>
      <c r="J336" s="5"/>
      <c r="K336" s="5"/>
    </row>
    <row r="337" spans="1:11">
      <c r="A337" s="22">
        <f t="shared" si="40"/>
        <v>320</v>
      </c>
      <c r="B337" s="23">
        <f t="shared" si="36"/>
        <v>47362</v>
      </c>
      <c r="C337" s="25">
        <f t="shared" si="43"/>
        <v>0</v>
      </c>
      <c r="D337" s="25">
        <f t="shared" si="44"/>
        <v>1410.8416134862475</v>
      </c>
      <c r="E337" s="30">
        <f t="shared" si="37"/>
        <v>0</v>
      </c>
      <c r="F337" s="25">
        <f t="shared" si="38"/>
        <v>0</v>
      </c>
      <c r="G337" s="25">
        <f t="shared" si="41"/>
        <v>0</v>
      </c>
      <c r="H337" s="25">
        <f t="shared" si="42"/>
        <v>0</v>
      </c>
      <c r="I337" s="25">
        <f t="shared" si="39"/>
        <v>0</v>
      </c>
      <c r="J337" s="5"/>
      <c r="K337" s="5"/>
    </row>
    <row r="338" spans="1:11">
      <c r="A338" s="22">
        <f t="shared" si="40"/>
        <v>321</v>
      </c>
      <c r="B338" s="23">
        <f t="shared" ref="B338:B377" si="45">IF(Pay_Num&lt;&gt;"",DATE(YEAR(Loan_Start),MONTH(Loan_Start)+(Pay_Num)*12/Num_Pmt_Per_Year,DAY(Loan_Start)),"")</f>
        <v>47392</v>
      </c>
      <c r="C338" s="25">
        <f t="shared" si="43"/>
        <v>0</v>
      </c>
      <c r="D338" s="25">
        <f t="shared" si="44"/>
        <v>1410.8416134862475</v>
      </c>
      <c r="E338" s="30">
        <f t="shared" ref="E338:E377" si="46">IF(AND(Pay_Num&lt;&gt;"",Sched_Pay+Scheduled_Extra_Payments&lt;Beg_Bal),Scheduled_Extra_Payments,IF(AND(Pay_Num&lt;&gt;"",Beg_Bal-Sched_Pay&gt;0),Beg_Bal-Sched_Pay,IF(Pay_Num&lt;&gt;"",0,"")))</f>
        <v>0</v>
      </c>
      <c r="F338" s="25">
        <f t="shared" ref="F338:F377" si="47">IF(AND(Pay_Num&lt;&gt;"",Sched_Pay+Extra_Pay&lt;Beg_Bal),Sched_Pay+Extra_Pay,IF(Pay_Num&lt;&gt;"",Beg_Bal,""))</f>
        <v>0</v>
      </c>
      <c r="G338" s="25">
        <f t="shared" si="41"/>
        <v>0</v>
      </c>
      <c r="H338" s="25">
        <f t="shared" si="42"/>
        <v>0</v>
      </c>
      <c r="I338" s="25">
        <f t="shared" ref="I338:I377" si="48">IF(AND(Pay_Num&lt;&gt;"",Sched_Pay+Extra_Pay&lt;Beg_Bal),Beg_Bal-Princ,IF(Pay_Num&lt;&gt;"",0,""))</f>
        <v>0</v>
      </c>
      <c r="J338" s="5"/>
      <c r="K338" s="5"/>
    </row>
    <row r="339" spans="1:11">
      <c r="A339" s="22">
        <f t="shared" ref="A339:A377" si="49">IF(Values_Entered,A338+1,"")</f>
        <v>322</v>
      </c>
      <c r="B339" s="23">
        <f t="shared" si="45"/>
        <v>47423</v>
      </c>
      <c r="C339" s="25">
        <f t="shared" si="43"/>
        <v>0</v>
      </c>
      <c r="D339" s="25">
        <f t="shared" si="44"/>
        <v>1410.8416134862475</v>
      </c>
      <c r="E339" s="30">
        <f t="shared" si="46"/>
        <v>0</v>
      </c>
      <c r="F339" s="25">
        <f t="shared" si="47"/>
        <v>0</v>
      </c>
      <c r="G339" s="25">
        <f t="shared" ref="G339:G377" si="50">IF(Pay_Num&lt;&gt;"",Total_Pay-Int,"")</f>
        <v>0</v>
      </c>
      <c r="H339" s="25">
        <f t="shared" ref="H339:H377" si="51">IF(Pay_Num&lt;&gt;"",Beg_Bal*Interest_Rate/Num_Pmt_Per_Year,"")</f>
        <v>0</v>
      </c>
      <c r="I339" s="25">
        <f t="shared" si="48"/>
        <v>0</v>
      </c>
      <c r="J339" s="5"/>
      <c r="K339" s="5"/>
    </row>
    <row r="340" spans="1:11">
      <c r="A340" s="22">
        <f t="shared" si="49"/>
        <v>323</v>
      </c>
      <c r="B340" s="23">
        <f t="shared" si="45"/>
        <v>47453</v>
      </c>
      <c r="C340" s="25">
        <f t="shared" ref="C340:C377" si="52">IF(Pay_Num&lt;&gt;"",I339,"")</f>
        <v>0</v>
      </c>
      <c r="D340" s="25">
        <f t="shared" ref="D340:D377" si="53">IF(Pay_Num&lt;&gt;"",Scheduled_Monthly_Payment,"")</f>
        <v>1410.8416134862475</v>
      </c>
      <c r="E340" s="30">
        <f t="shared" si="46"/>
        <v>0</v>
      </c>
      <c r="F340" s="25">
        <f t="shared" si="47"/>
        <v>0</v>
      </c>
      <c r="G340" s="25">
        <f t="shared" si="50"/>
        <v>0</v>
      </c>
      <c r="H340" s="25">
        <f t="shared" si="51"/>
        <v>0</v>
      </c>
      <c r="I340" s="25">
        <f t="shared" si="48"/>
        <v>0</v>
      </c>
      <c r="J340" s="5"/>
      <c r="K340" s="5"/>
    </row>
    <row r="341" spans="1:11">
      <c r="A341" s="22">
        <f t="shared" si="49"/>
        <v>324</v>
      </c>
      <c r="B341" s="23">
        <f t="shared" si="45"/>
        <v>47484</v>
      </c>
      <c r="C341" s="25">
        <f t="shared" si="52"/>
        <v>0</v>
      </c>
      <c r="D341" s="25">
        <f t="shared" si="53"/>
        <v>1410.8416134862475</v>
      </c>
      <c r="E341" s="30">
        <f t="shared" si="46"/>
        <v>0</v>
      </c>
      <c r="F341" s="25">
        <f t="shared" si="47"/>
        <v>0</v>
      </c>
      <c r="G341" s="25">
        <f t="shared" si="50"/>
        <v>0</v>
      </c>
      <c r="H341" s="25">
        <f t="shared" si="51"/>
        <v>0</v>
      </c>
      <c r="I341" s="25">
        <f t="shared" si="48"/>
        <v>0</v>
      </c>
      <c r="J341" s="5"/>
      <c r="K341" s="5"/>
    </row>
    <row r="342" spans="1:11">
      <c r="A342" s="22">
        <f t="shared" si="49"/>
        <v>325</v>
      </c>
      <c r="B342" s="23">
        <f t="shared" si="45"/>
        <v>47515</v>
      </c>
      <c r="C342" s="25">
        <f t="shared" si="52"/>
        <v>0</v>
      </c>
      <c r="D342" s="25">
        <f t="shared" si="53"/>
        <v>1410.8416134862475</v>
      </c>
      <c r="E342" s="30">
        <f t="shared" si="46"/>
        <v>0</v>
      </c>
      <c r="F342" s="25">
        <f t="shared" si="47"/>
        <v>0</v>
      </c>
      <c r="G342" s="25">
        <f t="shared" si="50"/>
        <v>0</v>
      </c>
      <c r="H342" s="25">
        <f t="shared" si="51"/>
        <v>0</v>
      </c>
      <c r="I342" s="25">
        <f t="shared" si="48"/>
        <v>0</v>
      </c>
      <c r="J342" s="5"/>
      <c r="K342" s="5"/>
    </row>
    <row r="343" spans="1:11">
      <c r="A343" s="22">
        <f t="shared" si="49"/>
        <v>326</v>
      </c>
      <c r="B343" s="23">
        <f t="shared" si="45"/>
        <v>47543</v>
      </c>
      <c r="C343" s="25">
        <f t="shared" si="52"/>
        <v>0</v>
      </c>
      <c r="D343" s="25">
        <f t="shared" si="53"/>
        <v>1410.8416134862475</v>
      </c>
      <c r="E343" s="30">
        <f t="shared" si="46"/>
        <v>0</v>
      </c>
      <c r="F343" s="25">
        <f t="shared" si="47"/>
        <v>0</v>
      </c>
      <c r="G343" s="25">
        <f t="shared" si="50"/>
        <v>0</v>
      </c>
      <c r="H343" s="25">
        <f t="shared" si="51"/>
        <v>0</v>
      </c>
      <c r="I343" s="25">
        <f t="shared" si="48"/>
        <v>0</v>
      </c>
      <c r="J343" s="5"/>
      <c r="K343" s="5"/>
    </row>
    <row r="344" spans="1:11">
      <c r="A344" s="22">
        <f t="shared" si="49"/>
        <v>327</v>
      </c>
      <c r="B344" s="23">
        <f t="shared" si="45"/>
        <v>47574</v>
      </c>
      <c r="C344" s="25">
        <f t="shared" si="52"/>
        <v>0</v>
      </c>
      <c r="D344" s="25">
        <f t="shared" si="53"/>
        <v>1410.8416134862475</v>
      </c>
      <c r="E344" s="30">
        <f t="shared" si="46"/>
        <v>0</v>
      </c>
      <c r="F344" s="25">
        <f t="shared" si="47"/>
        <v>0</v>
      </c>
      <c r="G344" s="25">
        <f t="shared" si="50"/>
        <v>0</v>
      </c>
      <c r="H344" s="25">
        <f t="shared" si="51"/>
        <v>0</v>
      </c>
      <c r="I344" s="25">
        <f t="shared" si="48"/>
        <v>0</v>
      </c>
      <c r="J344" s="5"/>
      <c r="K344" s="5"/>
    </row>
    <row r="345" spans="1:11">
      <c r="A345" s="22">
        <f t="shared" si="49"/>
        <v>328</v>
      </c>
      <c r="B345" s="23">
        <f t="shared" si="45"/>
        <v>47604</v>
      </c>
      <c r="C345" s="25">
        <f t="shared" si="52"/>
        <v>0</v>
      </c>
      <c r="D345" s="25">
        <f t="shared" si="53"/>
        <v>1410.8416134862475</v>
      </c>
      <c r="E345" s="30">
        <f t="shared" si="46"/>
        <v>0</v>
      </c>
      <c r="F345" s="25">
        <f t="shared" si="47"/>
        <v>0</v>
      </c>
      <c r="G345" s="25">
        <f t="shared" si="50"/>
        <v>0</v>
      </c>
      <c r="H345" s="25">
        <f t="shared" si="51"/>
        <v>0</v>
      </c>
      <c r="I345" s="25">
        <f t="shared" si="48"/>
        <v>0</v>
      </c>
      <c r="J345" s="5"/>
      <c r="K345" s="5"/>
    </row>
    <row r="346" spans="1:11">
      <c r="A346" s="22">
        <f t="shared" si="49"/>
        <v>329</v>
      </c>
      <c r="B346" s="23">
        <f t="shared" si="45"/>
        <v>47635</v>
      </c>
      <c r="C346" s="25">
        <f t="shared" si="52"/>
        <v>0</v>
      </c>
      <c r="D346" s="25">
        <f t="shared" si="53"/>
        <v>1410.8416134862475</v>
      </c>
      <c r="E346" s="30">
        <f t="shared" si="46"/>
        <v>0</v>
      </c>
      <c r="F346" s="25">
        <f t="shared" si="47"/>
        <v>0</v>
      </c>
      <c r="G346" s="25">
        <f t="shared" si="50"/>
        <v>0</v>
      </c>
      <c r="H346" s="25">
        <f t="shared" si="51"/>
        <v>0</v>
      </c>
      <c r="I346" s="25">
        <f t="shared" si="48"/>
        <v>0</v>
      </c>
      <c r="J346" s="5"/>
      <c r="K346" s="5"/>
    </row>
    <row r="347" spans="1:11">
      <c r="A347" s="22">
        <f t="shared" si="49"/>
        <v>330</v>
      </c>
      <c r="B347" s="23">
        <f t="shared" si="45"/>
        <v>47665</v>
      </c>
      <c r="C347" s="25">
        <f t="shared" si="52"/>
        <v>0</v>
      </c>
      <c r="D347" s="25">
        <f t="shared" si="53"/>
        <v>1410.8416134862475</v>
      </c>
      <c r="E347" s="30">
        <f t="shared" si="46"/>
        <v>0</v>
      </c>
      <c r="F347" s="25">
        <f t="shared" si="47"/>
        <v>0</v>
      </c>
      <c r="G347" s="25">
        <f t="shared" si="50"/>
        <v>0</v>
      </c>
      <c r="H347" s="25">
        <f t="shared" si="51"/>
        <v>0</v>
      </c>
      <c r="I347" s="25">
        <f t="shared" si="48"/>
        <v>0</v>
      </c>
      <c r="J347" s="5"/>
      <c r="K347" s="5"/>
    </row>
    <row r="348" spans="1:11">
      <c r="A348" s="22">
        <f t="shared" si="49"/>
        <v>331</v>
      </c>
      <c r="B348" s="23">
        <f t="shared" si="45"/>
        <v>47696</v>
      </c>
      <c r="C348" s="25">
        <f t="shared" si="52"/>
        <v>0</v>
      </c>
      <c r="D348" s="25">
        <f t="shared" si="53"/>
        <v>1410.8416134862475</v>
      </c>
      <c r="E348" s="30">
        <f t="shared" si="46"/>
        <v>0</v>
      </c>
      <c r="F348" s="25">
        <f t="shared" si="47"/>
        <v>0</v>
      </c>
      <c r="G348" s="25">
        <f t="shared" si="50"/>
        <v>0</v>
      </c>
      <c r="H348" s="25">
        <f t="shared" si="51"/>
        <v>0</v>
      </c>
      <c r="I348" s="25">
        <f t="shared" si="48"/>
        <v>0</v>
      </c>
      <c r="J348" s="5"/>
      <c r="K348" s="5"/>
    </row>
    <row r="349" spans="1:11">
      <c r="A349" s="22">
        <f t="shared" si="49"/>
        <v>332</v>
      </c>
      <c r="B349" s="23">
        <f t="shared" si="45"/>
        <v>47727</v>
      </c>
      <c r="C349" s="25">
        <f t="shared" si="52"/>
        <v>0</v>
      </c>
      <c r="D349" s="25">
        <f t="shared" si="53"/>
        <v>1410.8416134862475</v>
      </c>
      <c r="E349" s="30">
        <f t="shared" si="46"/>
        <v>0</v>
      </c>
      <c r="F349" s="25">
        <f t="shared" si="47"/>
        <v>0</v>
      </c>
      <c r="G349" s="25">
        <f t="shared" si="50"/>
        <v>0</v>
      </c>
      <c r="H349" s="25">
        <f t="shared" si="51"/>
        <v>0</v>
      </c>
      <c r="I349" s="25">
        <f t="shared" si="48"/>
        <v>0</v>
      </c>
      <c r="J349" s="5"/>
      <c r="K349" s="5"/>
    </row>
    <row r="350" spans="1:11">
      <c r="A350" s="22">
        <f t="shared" si="49"/>
        <v>333</v>
      </c>
      <c r="B350" s="23">
        <f t="shared" si="45"/>
        <v>47757</v>
      </c>
      <c r="C350" s="25">
        <f t="shared" si="52"/>
        <v>0</v>
      </c>
      <c r="D350" s="25">
        <f t="shared" si="53"/>
        <v>1410.8416134862475</v>
      </c>
      <c r="E350" s="30">
        <f t="shared" si="46"/>
        <v>0</v>
      </c>
      <c r="F350" s="25">
        <f t="shared" si="47"/>
        <v>0</v>
      </c>
      <c r="G350" s="25">
        <f t="shared" si="50"/>
        <v>0</v>
      </c>
      <c r="H350" s="25">
        <f t="shared" si="51"/>
        <v>0</v>
      </c>
      <c r="I350" s="25">
        <f t="shared" si="48"/>
        <v>0</v>
      </c>
      <c r="J350" s="5"/>
      <c r="K350" s="5"/>
    </row>
    <row r="351" spans="1:11">
      <c r="A351" s="22">
        <f t="shared" si="49"/>
        <v>334</v>
      </c>
      <c r="B351" s="23">
        <f t="shared" si="45"/>
        <v>47788</v>
      </c>
      <c r="C351" s="25">
        <f t="shared" si="52"/>
        <v>0</v>
      </c>
      <c r="D351" s="25">
        <f t="shared" si="53"/>
        <v>1410.8416134862475</v>
      </c>
      <c r="E351" s="30">
        <f t="shared" si="46"/>
        <v>0</v>
      </c>
      <c r="F351" s="25">
        <f t="shared" si="47"/>
        <v>0</v>
      </c>
      <c r="G351" s="25">
        <f t="shared" si="50"/>
        <v>0</v>
      </c>
      <c r="H351" s="25">
        <f t="shared" si="51"/>
        <v>0</v>
      </c>
      <c r="I351" s="25">
        <f t="shared" si="48"/>
        <v>0</v>
      </c>
      <c r="J351" s="5"/>
      <c r="K351" s="5"/>
    </row>
    <row r="352" spans="1:11">
      <c r="A352" s="22">
        <f t="shared" si="49"/>
        <v>335</v>
      </c>
      <c r="B352" s="23">
        <f t="shared" si="45"/>
        <v>47818</v>
      </c>
      <c r="C352" s="25">
        <f t="shared" si="52"/>
        <v>0</v>
      </c>
      <c r="D352" s="25">
        <f t="shared" si="53"/>
        <v>1410.8416134862475</v>
      </c>
      <c r="E352" s="30">
        <f t="shared" si="46"/>
        <v>0</v>
      </c>
      <c r="F352" s="25">
        <f t="shared" si="47"/>
        <v>0</v>
      </c>
      <c r="G352" s="25">
        <f t="shared" si="50"/>
        <v>0</v>
      </c>
      <c r="H352" s="25">
        <f t="shared" si="51"/>
        <v>0</v>
      </c>
      <c r="I352" s="25">
        <f t="shared" si="48"/>
        <v>0</v>
      </c>
      <c r="J352" s="5"/>
      <c r="K352" s="5"/>
    </row>
    <row r="353" spans="1:11">
      <c r="A353" s="22">
        <f t="shared" si="49"/>
        <v>336</v>
      </c>
      <c r="B353" s="23">
        <f t="shared" si="45"/>
        <v>47849</v>
      </c>
      <c r="C353" s="25">
        <f t="shared" si="52"/>
        <v>0</v>
      </c>
      <c r="D353" s="25">
        <f t="shared" si="53"/>
        <v>1410.8416134862475</v>
      </c>
      <c r="E353" s="30">
        <f t="shared" si="46"/>
        <v>0</v>
      </c>
      <c r="F353" s="25">
        <f t="shared" si="47"/>
        <v>0</v>
      </c>
      <c r="G353" s="25">
        <f t="shared" si="50"/>
        <v>0</v>
      </c>
      <c r="H353" s="25">
        <f t="shared" si="51"/>
        <v>0</v>
      </c>
      <c r="I353" s="25">
        <f t="shared" si="48"/>
        <v>0</v>
      </c>
      <c r="J353" s="5"/>
      <c r="K353" s="5"/>
    </row>
    <row r="354" spans="1:11">
      <c r="A354" s="22">
        <f t="shared" si="49"/>
        <v>337</v>
      </c>
      <c r="B354" s="23">
        <f t="shared" si="45"/>
        <v>47880</v>
      </c>
      <c r="C354" s="25">
        <f t="shared" si="52"/>
        <v>0</v>
      </c>
      <c r="D354" s="25">
        <f t="shared" si="53"/>
        <v>1410.8416134862475</v>
      </c>
      <c r="E354" s="30">
        <f t="shared" si="46"/>
        <v>0</v>
      </c>
      <c r="F354" s="25">
        <f t="shared" si="47"/>
        <v>0</v>
      </c>
      <c r="G354" s="25">
        <f t="shared" si="50"/>
        <v>0</v>
      </c>
      <c r="H354" s="25">
        <f t="shared" si="51"/>
        <v>0</v>
      </c>
      <c r="I354" s="25">
        <f t="shared" si="48"/>
        <v>0</v>
      </c>
      <c r="J354" s="5"/>
      <c r="K354" s="5"/>
    </row>
    <row r="355" spans="1:11">
      <c r="A355" s="22">
        <f t="shared" si="49"/>
        <v>338</v>
      </c>
      <c r="B355" s="23">
        <f t="shared" si="45"/>
        <v>47908</v>
      </c>
      <c r="C355" s="25">
        <f t="shared" si="52"/>
        <v>0</v>
      </c>
      <c r="D355" s="25">
        <f t="shared" si="53"/>
        <v>1410.8416134862475</v>
      </c>
      <c r="E355" s="30">
        <f t="shared" si="46"/>
        <v>0</v>
      </c>
      <c r="F355" s="25">
        <f t="shared" si="47"/>
        <v>0</v>
      </c>
      <c r="G355" s="25">
        <f t="shared" si="50"/>
        <v>0</v>
      </c>
      <c r="H355" s="25">
        <f t="shared" si="51"/>
        <v>0</v>
      </c>
      <c r="I355" s="25">
        <f t="shared" si="48"/>
        <v>0</v>
      </c>
      <c r="J355" s="5"/>
      <c r="K355" s="5"/>
    </row>
    <row r="356" spans="1:11">
      <c r="A356" s="22">
        <f t="shared" si="49"/>
        <v>339</v>
      </c>
      <c r="B356" s="23">
        <f t="shared" si="45"/>
        <v>47939</v>
      </c>
      <c r="C356" s="25">
        <f t="shared" si="52"/>
        <v>0</v>
      </c>
      <c r="D356" s="25">
        <f t="shared" si="53"/>
        <v>1410.8416134862475</v>
      </c>
      <c r="E356" s="30">
        <f t="shared" si="46"/>
        <v>0</v>
      </c>
      <c r="F356" s="25">
        <f t="shared" si="47"/>
        <v>0</v>
      </c>
      <c r="G356" s="25">
        <f t="shared" si="50"/>
        <v>0</v>
      </c>
      <c r="H356" s="25">
        <f t="shared" si="51"/>
        <v>0</v>
      </c>
      <c r="I356" s="25">
        <f t="shared" si="48"/>
        <v>0</v>
      </c>
      <c r="J356" s="5"/>
      <c r="K356" s="5"/>
    </row>
    <row r="357" spans="1:11">
      <c r="A357" s="22">
        <f t="shared" si="49"/>
        <v>340</v>
      </c>
      <c r="B357" s="23">
        <f t="shared" si="45"/>
        <v>47969</v>
      </c>
      <c r="C357" s="25">
        <f t="shared" si="52"/>
        <v>0</v>
      </c>
      <c r="D357" s="25">
        <f t="shared" si="53"/>
        <v>1410.8416134862475</v>
      </c>
      <c r="E357" s="30">
        <f t="shared" si="46"/>
        <v>0</v>
      </c>
      <c r="F357" s="25">
        <f t="shared" si="47"/>
        <v>0</v>
      </c>
      <c r="G357" s="25">
        <f t="shared" si="50"/>
        <v>0</v>
      </c>
      <c r="H357" s="25">
        <f t="shared" si="51"/>
        <v>0</v>
      </c>
      <c r="I357" s="25">
        <f t="shared" si="48"/>
        <v>0</v>
      </c>
      <c r="J357" s="5"/>
      <c r="K357" s="5"/>
    </row>
    <row r="358" spans="1:11">
      <c r="A358" s="22">
        <f t="shared" si="49"/>
        <v>341</v>
      </c>
      <c r="B358" s="23">
        <f t="shared" si="45"/>
        <v>48000</v>
      </c>
      <c r="C358" s="25">
        <f t="shared" si="52"/>
        <v>0</v>
      </c>
      <c r="D358" s="25">
        <f t="shared" si="53"/>
        <v>1410.8416134862475</v>
      </c>
      <c r="E358" s="30">
        <f t="shared" si="46"/>
        <v>0</v>
      </c>
      <c r="F358" s="25">
        <f t="shared" si="47"/>
        <v>0</v>
      </c>
      <c r="G358" s="25">
        <f t="shared" si="50"/>
        <v>0</v>
      </c>
      <c r="H358" s="25">
        <f t="shared" si="51"/>
        <v>0</v>
      </c>
      <c r="I358" s="25">
        <f t="shared" si="48"/>
        <v>0</v>
      </c>
      <c r="J358" s="5"/>
      <c r="K358" s="5"/>
    </row>
    <row r="359" spans="1:11">
      <c r="A359" s="22">
        <f t="shared" si="49"/>
        <v>342</v>
      </c>
      <c r="B359" s="23">
        <f t="shared" si="45"/>
        <v>48030</v>
      </c>
      <c r="C359" s="25">
        <f t="shared" si="52"/>
        <v>0</v>
      </c>
      <c r="D359" s="25">
        <f t="shared" si="53"/>
        <v>1410.8416134862475</v>
      </c>
      <c r="E359" s="30">
        <f t="shared" si="46"/>
        <v>0</v>
      </c>
      <c r="F359" s="25">
        <f t="shared" si="47"/>
        <v>0</v>
      </c>
      <c r="G359" s="25">
        <f t="shared" si="50"/>
        <v>0</v>
      </c>
      <c r="H359" s="25">
        <f t="shared" si="51"/>
        <v>0</v>
      </c>
      <c r="I359" s="25">
        <f t="shared" si="48"/>
        <v>0</v>
      </c>
      <c r="J359" s="5"/>
      <c r="K359" s="5"/>
    </row>
    <row r="360" spans="1:11">
      <c r="A360" s="22">
        <f t="shared" si="49"/>
        <v>343</v>
      </c>
      <c r="B360" s="23">
        <f t="shared" si="45"/>
        <v>48061</v>
      </c>
      <c r="C360" s="25">
        <f t="shared" si="52"/>
        <v>0</v>
      </c>
      <c r="D360" s="25">
        <f t="shared" si="53"/>
        <v>1410.8416134862475</v>
      </c>
      <c r="E360" s="30">
        <f t="shared" si="46"/>
        <v>0</v>
      </c>
      <c r="F360" s="25">
        <f t="shared" si="47"/>
        <v>0</v>
      </c>
      <c r="G360" s="25">
        <f t="shared" si="50"/>
        <v>0</v>
      </c>
      <c r="H360" s="25">
        <f t="shared" si="51"/>
        <v>0</v>
      </c>
      <c r="I360" s="25">
        <f t="shared" si="48"/>
        <v>0</v>
      </c>
      <c r="J360" s="5"/>
      <c r="K360" s="5"/>
    </row>
    <row r="361" spans="1:11">
      <c r="A361" s="22">
        <f t="shared" si="49"/>
        <v>344</v>
      </c>
      <c r="B361" s="23">
        <f t="shared" si="45"/>
        <v>48092</v>
      </c>
      <c r="C361" s="25">
        <f t="shared" si="52"/>
        <v>0</v>
      </c>
      <c r="D361" s="25">
        <f t="shared" si="53"/>
        <v>1410.8416134862475</v>
      </c>
      <c r="E361" s="30">
        <f t="shared" si="46"/>
        <v>0</v>
      </c>
      <c r="F361" s="25">
        <f t="shared" si="47"/>
        <v>0</v>
      </c>
      <c r="G361" s="25">
        <f t="shared" si="50"/>
        <v>0</v>
      </c>
      <c r="H361" s="25">
        <f t="shared" si="51"/>
        <v>0</v>
      </c>
      <c r="I361" s="25">
        <f t="shared" si="48"/>
        <v>0</v>
      </c>
      <c r="J361" s="5"/>
      <c r="K361" s="5"/>
    </row>
    <row r="362" spans="1:11">
      <c r="A362" s="22">
        <f t="shared" si="49"/>
        <v>345</v>
      </c>
      <c r="B362" s="23">
        <f t="shared" si="45"/>
        <v>48122</v>
      </c>
      <c r="C362" s="25">
        <f t="shared" si="52"/>
        <v>0</v>
      </c>
      <c r="D362" s="25">
        <f t="shared" si="53"/>
        <v>1410.8416134862475</v>
      </c>
      <c r="E362" s="30">
        <f t="shared" si="46"/>
        <v>0</v>
      </c>
      <c r="F362" s="25">
        <f t="shared" si="47"/>
        <v>0</v>
      </c>
      <c r="G362" s="25">
        <f t="shared" si="50"/>
        <v>0</v>
      </c>
      <c r="H362" s="25">
        <f t="shared" si="51"/>
        <v>0</v>
      </c>
      <c r="I362" s="25">
        <f t="shared" si="48"/>
        <v>0</v>
      </c>
      <c r="J362" s="5"/>
      <c r="K362" s="5"/>
    </row>
    <row r="363" spans="1:11">
      <c r="A363" s="22">
        <f t="shared" si="49"/>
        <v>346</v>
      </c>
      <c r="B363" s="23">
        <f t="shared" si="45"/>
        <v>48153</v>
      </c>
      <c r="C363" s="25">
        <f t="shared" si="52"/>
        <v>0</v>
      </c>
      <c r="D363" s="25">
        <f t="shared" si="53"/>
        <v>1410.8416134862475</v>
      </c>
      <c r="E363" s="30">
        <f t="shared" si="46"/>
        <v>0</v>
      </c>
      <c r="F363" s="25">
        <f t="shared" si="47"/>
        <v>0</v>
      </c>
      <c r="G363" s="25">
        <f t="shared" si="50"/>
        <v>0</v>
      </c>
      <c r="H363" s="25">
        <f t="shared" si="51"/>
        <v>0</v>
      </c>
      <c r="I363" s="25">
        <f t="shared" si="48"/>
        <v>0</v>
      </c>
      <c r="J363" s="5"/>
      <c r="K363" s="5"/>
    </row>
    <row r="364" spans="1:11">
      <c r="A364" s="22">
        <f t="shared" si="49"/>
        <v>347</v>
      </c>
      <c r="B364" s="23">
        <f t="shared" si="45"/>
        <v>48183</v>
      </c>
      <c r="C364" s="25">
        <f t="shared" si="52"/>
        <v>0</v>
      </c>
      <c r="D364" s="25">
        <f t="shared" si="53"/>
        <v>1410.8416134862475</v>
      </c>
      <c r="E364" s="30">
        <f t="shared" si="46"/>
        <v>0</v>
      </c>
      <c r="F364" s="25">
        <f t="shared" si="47"/>
        <v>0</v>
      </c>
      <c r="G364" s="25">
        <f t="shared" si="50"/>
        <v>0</v>
      </c>
      <c r="H364" s="25">
        <f t="shared" si="51"/>
        <v>0</v>
      </c>
      <c r="I364" s="25">
        <f t="shared" si="48"/>
        <v>0</v>
      </c>
      <c r="J364" s="5"/>
      <c r="K364" s="5"/>
    </row>
    <row r="365" spans="1:11">
      <c r="A365" s="22">
        <f t="shared" si="49"/>
        <v>348</v>
      </c>
      <c r="B365" s="23">
        <f t="shared" si="45"/>
        <v>48214</v>
      </c>
      <c r="C365" s="25">
        <f t="shared" si="52"/>
        <v>0</v>
      </c>
      <c r="D365" s="25">
        <f t="shared" si="53"/>
        <v>1410.8416134862475</v>
      </c>
      <c r="E365" s="30">
        <f t="shared" si="46"/>
        <v>0</v>
      </c>
      <c r="F365" s="25">
        <f t="shared" si="47"/>
        <v>0</v>
      </c>
      <c r="G365" s="25">
        <f t="shared" si="50"/>
        <v>0</v>
      </c>
      <c r="H365" s="25">
        <f t="shared" si="51"/>
        <v>0</v>
      </c>
      <c r="I365" s="25">
        <f t="shared" si="48"/>
        <v>0</v>
      </c>
      <c r="J365" s="5"/>
      <c r="K365" s="5"/>
    </row>
    <row r="366" spans="1:11">
      <c r="A366" s="22">
        <f t="shared" si="49"/>
        <v>349</v>
      </c>
      <c r="B366" s="23">
        <f t="shared" si="45"/>
        <v>48245</v>
      </c>
      <c r="C366" s="25">
        <f t="shared" si="52"/>
        <v>0</v>
      </c>
      <c r="D366" s="25">
        <f t="shared" si="53"/>
        <v>1410.8416134862475</v>
      </c>
      <c r="E366" s="30">
        <f t="shared" si="46"/>
        <v>0</v>
      </c>
      <c r="F366" s="25">
        <f t="shared" si="47"/>
        <v>0</v>
      </c>
      <c r="G366" s="25">
        <f t="shared" si="50"/>
        <v>0</v>
      </c>
      <c r="H366" s="25">
        <f t="shared" si="51"/>
        <v>0</v>
      </c>
      <c r="I366" s="25">
        <f t="shared" si="48"/>
        <v>0</v>
      </c>
      <c r="J366" s="5"/>
      <c r="K366" s="5"/>
    </row>
    <row r="367" spans="1:11">
      <c r="A367" s="22">
        <f t="shared" si="49"/>
        <v>350</v>
      </c>
      <c r="B367" s="23">
        <f t="shared" si="45"/>
        <v>48274</v>
      </c>
      <c r="C367" s="25">
        <f t="shared" si="52"/>
        <v>0</v>
      </c>
      <c r="D367" s="25">
        <f t="shared" si="53"/>
        <v>1410.8416134862475</v>
      </c>
      <c r="E367" s="30">
        <f t="shared" si="46"/>
        <v>0</v>
      </c>
      <c r="F367" s="25">
        <f t="shared" si="47"/>
        <v>0</v>
      </c>
      <c r="G367" s="25">
        <f t="shared" si="50"/>
        <v>0</v>
      </c>
      <c r="H367" s="25">
        <f t="shared" si="51"/>
        <v>0</v>
      </c>
      <c r="I367" s="25">
        <f t="shared" si="48"/>
        <v>0</v>
      </c>
      <c r="J367" s="5"/>
      <c r="K367" s="5"/>
    </row>
    <row r="368" spans="1:11">
      <c r="A368" s="22">
        <f t="shared" si="49"/>
        <v>351</v>
      </c>
      <c r="B368" s="23">
        <f t="shared" si="45"/>
        <v>48305</v>
      </c>
      <c r="C368" s="25">
        <f t="shared" si="52"/>
        <v>0</v>
      </c>
      <c r="D368" s="25">
        <f t="shared" si="53"/>
        <v>1410.8416134862475</v>
      </c>
      <c r="E368" s="30">
        <f t="shared" si="46"/>
        <v>0</v>
      </c>
      <c r="F368" s="25">
        <f t="shared" si="47"/>
        <v>0</v>
      </c>
      <c r="G368" s="25">
        <f t="shared" si="50"/>
        <v>0</v>
      </c>
      <c r="H368" s="25">
        <f t="shared" si="51"/>
        <v>0</v>
      </c>
      <c r="I368" s="25">
        <f t="shared" si="48"/>
        <v>0</v>
      </c>
      <c r="J368" s="5"/>
      <c r="K368" s="5"/>
    </row>
    <row r="369" spans="1:11">
      <c r="A369" s="22">
        <f t="shared" si="49"/>
        <v>352</v>
      </c>
      <c r="B369" s="23">
        <f t="shared" si="45"/>
        <v>48335</v>
      </c>
      <c r="C369" s="25">
        <f t="shared" si="52"/>
        <v>0</v>
      </c>
      <c r="D369" s="25">
        <f t="shared" si="53"/>
        <v>1410.8416134862475</v>
      </c>
      <c r="E369" s="30">
        <f t="shared" si="46"/>
        <v>0</v>
      </c>
      <c r="F369" s="25">
        <f t="shared" si="47"/>
        <v>0</v>
      </c>
      <c r="G369" s="25">
        <f t="shared" si="50"/>
        <v>0</v>
      </c>
      <c r="H369" s="25">
        <f t="shared" si="51"/>
        <v>0</v>
      </c>
      <c r="I369" s="25">
        <f t="shared" si="48"/>
        <v>0</v>
      </c>
      <c r="J369" s="5"/>
      <c r="K369" s="5"/>
    </row>
    <row r="370" spans="1:11">
      <c r="A370" s="22">
        <f t="shared" si="49"/>
        <v>353</v>
      </c>
      <c r="B370" s="23">
        <f t="shared" si="45"/>
        <v>48366</v>
      </c>
      <c r="C370" s="25">
        <f t="shared" si="52"/>
        <v>0</v>
      </c>
      <c r="D370" s="25">
        <f t="shared" si="53"/>
        <v>1410.8416134862475</v>
      </c>
      <c r="E370" s="30">
        <f t="shared" si="46"/>
        <v>0</v>
      </c>
      <c r="F370" s="25">
        <f t="shared" si="47"/>
        <v>0</v>
      </c>
      <c r="G370" s="25">
        <f t="shared" si="50"/>
        <v>0</v>
      </c>
      <c r="H370" s="25">
        <f t="shared" si="51"/>
        <v>0</v>
      </c>
      <c r="I370" s="25">
        <f t="shared" si="48"/>
        <v>0</v>
      </c>
      <c r="J370" s="5"/>
      <c r="K370" s="5"/>
    </row>
    <row r="371" spans="1:11">
      <c r="A371" s="22">
        <f t="shared" si="49"/>
        <v>354</v>
      </c>
      <c r="B371" s="23">
        <f t="shared" si="45"/>
        <v>48396</v>
      </c>
      <c r="C371" s="25">
        <f t="shared" si="52"/>
        <v>0</v>
      </c>
      <c r="D371" s="25">
        <f t="shared" si="53"/>
        <v>1410.8416134862475</v>
      </c>
      <c r="E371" s="30">
        <f t="shared" si="46"/>
        <v>0</v>
      </c>
      <c r="F371" s="25">
        <f t="shared" si="47"/>
        <v>0</v>
      </c>
      <c r="G371" s="25">
        <f t="shared" si="50"/>
        <v>0</v>
      </c>
      <c r="H371" s="25">
        <f t="shared" si="51"/>
        <v>0</v>
      </c>
      <c r="I371" s="25">
        <f t="shared" si="48"/>
        <v>0</v>
      </c>
      <c r="J371" s="5"/>
      <c r="K371" s="5"/>
    </row>
    <row r="372" spans="1:11">
      <c r="A372" s="22">
        <f t="shared" si="49"/>
        <v>355</v>
      </c>
      <c r="B372" s="23">
        <f t="shared" si="45"/>
        <v>48427</v>
      </c>
      <c r="C372" s="25">
        <f t="shared" si="52"/>
        <v>0</v>
      </c>
      <c r="D372" s="25">
        <f t="shared" si="53"/>
        <v>1410.8416134862475</v>
      </c>
      <c r="E372" s="30">
        <f t="shared" si="46"/>
        <v>0</v>
      </c>
      <c r="F372" s="25">
        <f t="shared" si="47"/>
        <v>0</v>
      </c>
      <c r="G372" s="25">
        <f t="shared" si="50"/>
        <v>0</v>
      </c>
      <c r="H372" s="25">
        <f t="shared" si="51"/>
        <v>0</v>
      </c>
      <c r="I372" s="25">
        <f t="shared" si="48"/>
        <v>0</v>
      </c>
      <c r="J372" s="5"/>
      <c r="K372" s="5"/>
    </row>
    <row r="373" spans="1:11">
      <c r="A373" s="22">
        <f t="shared" si="49"/>
        <v>356</v>
      </c>
      <c r="B373" s="23">
        <f t="shared" si="45"/>
        <v>48458</v>
      </c>
      <c r="C373" s="25">
        <f t="shared" si="52"/>
        <v>0</v>
      </c>
      <c r="D373" s="25">
        <f t="shared" si="53"/>
        <v>1410.8416134862475</v>
      </c>
      <c r="E373" s="30">
        <f t="shared" si="46"/>
        <v>0</v>
      </c>
      <c r="F373" s="25">
        <f t="shared" si="47"/>
        <v>0</v>
      </c>
      <c r="G373" s="25">
        <f t="shared" si="50"/>
        <v>0</v>
      </c>
      <c r="H373" s="25">
        <f t="shared" si="51"/>
        <v>0</v>
      </c>
      <c r="I373" s="25">
        <f t="shared" si="48"/>
        <v>0</v>
      </c>
      <c r="J373" s="5"/>
      <c r="K373" s="5"/>
    </row>
    <row r="374" spans="1:11">
      <c r="A374" s="22">
        <f t="shared" si="49"/>
        <v>357</v>
      </c>
      <c r="B374" s="23">
        <f t="shared" si="45"/>
        <v>48488</v>
      </c>
      <c r="C374" s="25">
        <f t="shared" si="52"/>
        <v>0</v>
      </c>
      <c r="D374" s="25">
        <f t="shared" si="53"/>
        <v>1410.8416134862475</v>
      </c>
      <c r="E374" s="30">
        <f t="shared" si="46"/>
        <v>0</v>
      </c>
      <c r="F374" s="25">
        <f t="shared" si="47"/>
        <v>0</v>
      </c>
      <c r="G374" s="25">
        <f t="shared" si="50"/>
        <v>0</v>
      </c>
      <c r="H374" s="25">
        <f t="shared" si="51"/>
        <v>0</v>
      </c>
      <c r="I374" s="25">
        <f t="shared" si="48"/>
        <v>0</v>
      </c>
      <c r="J374" s="5"/>
      <c r="K374" s="5"/>
    </row>
    <row r="375" spans="1:11">
      <c r="A375" s="22">
        <f t="shared" si="49"/>
        <v>358</v>
      </c>
      <c r="B375" s="23">
        <f t="shared" si="45"/>
        <v>48519</v>
      </c>
      <c r="C375" s="25">
        <f t="shared" si="52"/>
        <v>0</v>
      </c>
      <c r="D375" s="25">
        <f t="shared" si="53"/>
        <v>1410.8416134862475</v>
      </c>
      <c r="E375" s="30">
        <f t="shared" si="46"/>
        <v>0</v>
      </c>
      <c r="F375" s="25">
        <f t="shared" si="47"/>
        <v>0</v>
      </c>
      <c r="G375" s="25">
        <f t="shared" si="50"/>
        <v>0</v>
      </c>
      <c r="H375" s="25">
        <f t="shared" si="51"/>
        <v>0</v>
      </c>
      <c r="I375" s="25">
        <f t="shared" si="48"/>
        <v>0</v>
      </c>
      <c r="J375" s="5"/>
      <c r="K375" s="5"/>
    </row>
    <row r="376" spans="1:11">
      <c r="A376" s="22">
        <f t="shared" si="49"/>
        <v>359</v>
      </c>
      <c r="B376" s="23">
        <f t="shared" si="45"/>
        <v>48549</v>
      </c>
      <c r="C376" s="25">
        <f t="shared" si="52"/>
        <v>0</v>
      </c>
      <c r="D376" s="25">
        <f t="shared" si="53"/>
        <v>1410.8416134862475</v>
      </c>
      <c r="E376" s="30">
        <f t="shared" si="46"/>
        <v>0</v>
      </c>
      <c r="F376" s="25">
        <f t="shared" si="47"/>
        <v>0</v>
      </c>
      <c r="G376" s="25">
        <f t="shared" si="50"/>
        <v>0</v>
      </c>
      <c r="H376" s="25">
        <f t="shared" si="51"/>
        <v>0</v>
      </c>
      <c r="I376" s="25">
        <f t="shared" si="48"/>
        <v>0</v>
      </c>
      <c r="J376" s="5"/>
      <c r="K376" s="5"/>
    </row>
    <row r="377" spans="1:11">
      <c r="A377" s="22">
        <f t="shared" si="49"/>
        <v>360</v>
      </c>
      <c r="B377" s="23">
        <f t="shared" si="45"/>
        <v>48580</v>
      </c>
      <c r="C377" s="25">
        <f t="shared" si="52"/>
        <v>0</v>
      </c>
      <c r="D377" s="25">
        <f t="shared" si="53"/>
        <v>1410.8416134862475</v>
      </c>
      <c r="E377" s="30">
        <f t="shared" si="46"/>
        <v>0</v>
      </c>
      <c r="F377" s="25">
        <f t="shared" si="47"/>
        <v>0</v>
      </c>
      <c r="G377" s="25">
        <f t="shared" si="50"/>
        <v>0</v>
      </c>
      <c r="H377" s="25">
        <f t="shared" si="51"/>
        <v>0</v>
      </c>
      <c r="I377" s="25">
        <f t="shared" si="48"/>
        <v>0</v>
      </c>
      <c r="J377" s="5"/>
      <c r="K377" s="5"/>
    </row>
    <row r="378" spans="1:11">
      <c r="A378" s="26"/>
      <c r="B378" s="26"/>
      <c r="C378" s="26"/>
      <c r="D378" s="26"/>
      <c r="E378" s="31"/>
      <c r="F378" s="26"/>
      <c r="G378" s="26"/>
      <c r="H378" s="26"/>
      <c r="I378" s="26"/>
      <c r="J378" s="6"/>
    </row>
    <row r="379" spans="1:11">
      <c r="A379" s="27"/>
      <c r="B379" s="27"/>
      <c r="C379" s="27"/>
      <c r="D379" s="27"/>
      <c r="E379" s="32"/>
      <c r="F379" s="27"/>
      <c r="G379" s="27"/>
      <c r="H379" s="27"/>
      <c r="I379" s="27"/>
      <c r="J379" s="6"/>
    </row>
    <row r="380" spans="1:11">
      <c r="A380" s="27"/>
      <c r="B380" s="27"/>
      <c r="C380" s="27"/>
      <c r="D380" s="27"/>
      <c r="E380" s="32"/>
      <c r="F380" s="27"/>
      <c r="G380" s="27"/>
      <c r="H380" s="27"/>
      <c r="I380" s="27"/>
      <c r="J380" s="6"/>
    </row>
    <row r="381" spans="1:11">
      <c r="A381" s="27"/>
      <c r="B381" s="27"/>
      <c r="C381" s="27"/>
      <c r="D381" s="27"/>
      <c r="E381" s="32"/>
      <c r="F381" s="27"/>
      <c r="G381" s="27"/>
      <c r="H381" s="27"/>
      <c r="I381" s="27"/>
      <c r="J381" s="6"/>
    </row>
    <row r="382" spans="1:11">
      <c r="A382" s="27"/>
      <c r="B382" s="27"/>
      <c r="C382" s="27"/>
      <c r="D382" s="27"/>
      <c r="E382" s="32"/>
      <c r="F382" s="27"/>
      <c r="G382" s="27"/>
      <c r="H382" s="27"/>
      <c r="I382" s="27"/>
      <c r="J382" s="6"/>
    </row>
    <row r="383" spans="1:11">
      <c r="A383" s="27"/>
      <c r="B383" s="27"/>
      <c r="C383" s="27"/>
      <c r="D383" s="27"/>
      <c r="E383" s="32"/>
      <c r="F383" s="27"/>
      <c r="G383" s="27"/>
      <c r="H383" s="27"/>
      <c r="I383" s="27"/>
      <c r="J383" s="6"/>
    </row>
    <row r="384" spans="1:11">
      <c r="A384" s="27"/>
      <c r="B384" s="27"/>
      <c r="C384" s="27"/>
      <c r="D384" s="27"/>
      <c r="E384" s="32"/>
      <c r="F384" s="27"/>
      <c r="G384" s="27"/>
      <c r="H384" s="27"/>
      <c r="I384" s="27"/>
      <c r="J384" s="6"/>
    </row>
    <row r="385" spans="1:10">
      <c r="A385" s="27"/>
      <c r="B385" s="27"/>
      <c r="C385" s="27"/>
      <c r="D385" s="27"/>
      <c r="E385" s="32"/>
      <c r="F385" s="27"/>
      <c r="G385" s="27"/>
      <c r="H385" s="27"/>
      <c r="I385" s="27"/>
      <c r="J385" s="6"/>
    </row>
    <row r="386" spans="1:10">
      <c r="A386" s="27"/>
      <c r="B386" s="27"/>
      <c r="C386" s="27"/>
      <c r="D386" s="27"/>
      <c r="E386" s="32"/>
      <c r="F386" s="27"/>
      <c r="G386" s="27"/>
      <c r="H386" s="27"/>
      <c r="I386" s="27"/>
      <c r="J386" s="6"/>
    </row>
    <row r="387" spans="1:10">
      <c r="A387" s="27"/>
      <c r="B387" s="27"/>
      <c r="C387" s="27"/>
      <c r="D387" s="27"/>
      <c r="E387" s="32"/>
      <c r="F387" s="27"/>
      <c r="G387" s="27"/>
      <c r="H387" s="27"/>
      <c r="I387" s="27"/>
      <c r="J387" s="6"/>
    </row>
    <row r="388" spans="1:10">
      <c r="A388" s="27"/>
      <c r="B388" s="27"/>
      <c r="C388" s="27"/>
      <c r="D388" s="27"/>
      <c r="E388" s="32"/>
      <c r="F388" s="27"/>
      <c r="G388" s="27"/>
      <c r="H388" s="27"/>
      <c r="I388" s="27"/>
      <c r="J388" s="6"/>
    </row>
    <row r="389" spans="1:10">
      <c r="A389" s="27"/>
      <c r="B389" s="27"/>
      <c r="C389" s="27"/>
      <c r="D389" s="27"/>
      <c r="E389" s="32"/>
      <c r="F389" s="27"/>
      <c r="G389" s="27"/>
      <c r="H389" s="27"/>
      <c r="I389" s="27"/>
      <c r="J389" s="6"/>
    </row>
    <row r="390" spans="1:10">
      <c r="A390" s="27"/>
      <c r="B390" s="27"/>
      <c r="C390" s="27"/>
      <c r="D390" s="27"/>
      <c r="E390" s="32"/>
      <c r="F390" s="27"/>
      <c r="G390" s="27"/>
      <c r="H390" s="27"/>
      <c r="I390" s="27"/>
      <c r="J390" s="6"/>
    </row>
    <row r="391" spans="1:10">
      <c r="A391" s="27"/>
      <c r="B391" s="27"/>
      <c r="C391" s="27"/>
      <c r="D391" s="27"/>
      <c r="E391" s="32"/>
      <c r="F391" s="27"/>
      <c r="G391" s="27"/>
      <c r="H391" s="27"/>
      <c r="I391" s="27"/>
      <c r="J391" s="6"/>
    </row>
    <row r="392" spans="1:10">
      <c r="A392" s="27"/>
      <c r="B392" s="27"/>
      <c r="C392" s="27"/>
      <c r="D392" s="27"/>
      <c r="E392" s="32"/>
      <c r="F392" s="27"/>
      <c r="G392" s="27"/>
      <c r="H392" s="27"/>
      <c r="I392" s="27"/>
      <c r="J392" s="6"/>
    </row>
    <row r="393" spans="1:10">
      <c r="A393" s="27"/>
      <c r="B393" s="27"/>
      <c r="C393" s="27"/>
      <c r="D393" s="27"/>
      <c r="E393" s="32"/>
      <c r="F393" s="27"/>
      <c r="G393" s="27"/>
      <c r="H393" s="27"/>
      <c r="I393" s="27"/>
      <c r="J393" s="6"/>
    </row>
    <row r="394" spans="1:10">
      <c r="A394" s="27"/>
      <c r="B394" s="27"/>
      <c r="C394" s="27"/>
      <c r="D394" s="27"/>
      <c r="E394" s="32"/>
      <c r="F394" s="27"/>
      <c r="G394" s="27"/>
      <c r="H394" s="27"/>
      <c r="I394" s="27"/>
      <c r="J394" s="6"/>
    </row>
    <row r="395" spans="1:10">
      <c r="A395" s="27"/>
      <c r="B395" s="27"/>
      <c r="C395" s="27"/>
      <c r="D395" s="27"/>
      <c r="E395" s="32"/>
      <c r="F395" s="27"/>
      <c r="G395" s="27"/>
      <c r="H395" s="27"/>
      <c r="I395" s="27"/>
      <c r="J395" s="6"/>
    </row>
    <row r="396" spans="1:10">
      <c r="A396" s="27"/>
      <c r="B396" s="27"/>
      <c r="C396" s="27"/>
      <c r="D396" s="27"/>
      <c r="E396" s="32"/>
      <c r="F396" s="27"/>
      <c r="G396" s="27"/>
      <c r="H396" s="27"/>
      <c r="I396" s="27"/>
      <c r="J396" s="6"/>
    </row>
    <row r="397" spans="1:10">
      <c r="A397" s="27"/>
      <c r="B397" s="27"/>
      <c r="C397" s="27"/>
      <c r="D397" s="27"/>
      <c r="E397" s="32"/>
      <c r="F397" s="27"/>
      <c r="G397" s="27"/>
      <c r="H397" s="27"/>
      <c r="I397" s="27"/>
      <c r="J397" s="6"/>
    </row>
    <row r="398" spans="1:10">
      <c r="A398" s="27"/>
      <c r="B398" s="27"/>
      <c r="C398" s="27"/>
      <c r="D398" s="27"/>
      <c r="E398" s="32"/>
      <c r="F398" s="27"/>
      <c r="G398" s="27"/>
      <c r="H398" s="27"/>
      <c r="I398" s="27"/>
      <c r="J398" s="6"/>
    </row>
    <row r="399" spans="1:10">
      <c r="A399" s="27"/>
      <c r="B399" s="27"/>
      <c r="C399" s="27"/>
      <c r="D399" s="27"/>
      <c r="E399" s="32"/>
      <c r="F399" s="27"/>
      <c r="G399" s="27"/>
      <c r="H399" s="27"/>
      <c r="I399" s="27"/>
      <c r="J399" s="6"/>
    </row>
    <row r="400" spans="1:10">
      <c r="A400" s="27"/>
      <c r="B400" s="27"/>
      <c r="C400" s="27"/>
      <c r="D400" s="27"/>
      <c r="E400" s="32"/>
      <c r="F400" s="27"/>
      <c r="G400" s="27"/>
      <c r="H400" s="27"/>
      <c r="I400" s="27"/>
      <c r="J400" s="6"/>
    </row>
    <row r="401" spans="1:10">
      <c r="A401" s="27"/>
      <c r="B401" s="27"/>
      <c r="C401" s="27"/>
      <c r="D401" s="27"/>
      <c r="E401" s="32"/>
      <c r="F401" s="27"/>
      <c r="G401" s="27"/>
      <c r="H401" s="27"/>
      <c r="I401" s="27"/>
      <c r="J401" s="6"/>
    </row>
    <row r="402" spans="1:10">
      <c r="A402" s="27"/>
      <c r="B402" s="27"/>
      <c r="C402" s="27"/>
      <c r="D402" s="27"/>
      <c r="E402" s="32"/>
      <c r="F402" s="27"/>
      <c r="G402" s="27"/>
      <c r="H402" s="27"/>
      <c r="I402" s="27"/>
      <c r="J402" s="6"/>
    </row>
    <row r="403" spans="1:10">
      <c r="A403" s="27"/>
      <c r="B403" s="27"/>
      <c r="C403" s="27"/>
      <c r="D403" s="27"/>
      <c r="E403" s="32"/>
      <c r="F403" s="27"/>
      <c r="G403" s="27"/>
      <c r="H403" s="27"/>
      <c r="I403" s="27"/>
    </row>
    <row r="404" spans="1:10">
      <c r="A404" s="27"/>
      <c r="B404" s="27"/>
      <c r="C404" s="27"/>
      <c r="D404" s="27"/>
      <c r="E404" s="32"/>
      <c r="F404" s="27"/>
      <c r="G404" s="27"/>
      <c r="H404" s="27"/>
      <c r="I404" s="27"/>
    </row>
    <row r="405" spans="1:10">
      <c r="A405" s="27"/>
      <c r="B405" s="27"/>
      <c r="C405" s="27"/>
      <c r="D405" s="27"/>
      <c r="E405" s="32"/>
      <c r="F405" s="27"/>
      <c r="G405" s="27"/>
      <c r="H405" s="27"/>
      <c r="I405" s="27"/>
    </row>
    <row r="406" spans="1:10">
      <c r="A406" s="27"/>
      <c r="B406" s="27"/>
      <c r="C406" s="27"/>
      <c r="D406" s="27"/>
      <c r="E406" s="32"/>
      <c r="F406" s="27"/>
      <c r="G406" s="27"/>
      <c r="H406" s="27"/>
      <c r="I406" s="27"/>
    </row>
    <row r="407" spans="1:10">
      <c r="A407" s="27"/>
      <c r="B407" s="27"/>
      <c r="C407" s="27"/>
      <c r="D407" s="27"/>
      <c r="E407" s="32"/>
      <c r="F407" s="27"/>
      <c r="G407" s="27"/>
      <c r="H407" s="27"/>
      <c r="I407" s="27"/>
    </row>
    <row r="408" spans="1:10">
      <c r="A408" s="27"/>
      <c r="B408" s="27"/>
      <c r="C408" s="27"/>
      <c r="D408" s="27"/>
      <c r="E408" s="32"/>
      <c r="F408" s="27"/>
      <c r="G408" s="27"/>
      <c r="H408" s="27"/>
      <c r="I408" s="27"/>
    </row>
    <row r="409" spans="1:10">
      <c r="A409" s="27"/>
      <c r="B409" s="27"/>
      <c r="C409" s="27"/>
      <c r="D409" s="27"/>
      <c r="E409" s="32"/>
      <c r="F409" s="27"/>
      <c r="G409" s="27"/>
      <c r="H409" s="27"/>
      <c r="I409" s="27"/>
    </row>
    <row r="410" spans="1:10">
      <c r="A410" s="27"/>
      <c r="B410" s="27"/>
      <c r="C410" s="27"/>
      <c r="D410" s="27"/>
      <c r="E410" s="32"/>
      <c r="F410" s="27"/>
      <c r="G410" s="27"/>
      <c r="H410" s="27"/>
      <c r="I410" s="27"/>
    </row>
    <row r="411" spans="1:10">
      <c r="A411" s="27"/>
      <c r="B411" s="27"/>
      <c r="C411" s="27"/>
      <c r="D411" s="27"/>
      <c r="E411" s="32"/>
      <c r="F411" s="27"/>
      <c r="G411" s="27"/>
      <c r="H411" s="27"/>
      <c r="I411" s="27"/>
    </row>
    <row r="412" spans="1:10">
      <c r="A412" s="27"/>
      <c r="B412" s="27"/>
      <c r="C412" s="27"/>
      <c r="D412" s="27"/>
      <c r="E412" s="32"/>
      <c r="F412" s="27"/>
      <c r="G412" s="27"/>
      <c r="H412" s="27"/>
      <c r="I412" s="27"/>
    </row>
    <row r="413" spans="1:10">
      <c r="A413" s="27"/>
      <c r="B413" s="27"/>
      <c r="C413" s="27"/>
      <c r="D413" s="27"/>
      <c r="E413" s="32"/>
      <c r="F413" s="27"/>
      <c r="G413" s="27"/>
      <c r="H413" s="27"/>
      <c r="I413" s="27"/>
    </row>
    <row r="414" spans="1:10">
      <c r="A414" s="27"/>
      <c r="B414" s="27"/>
      <c r="C414" s="27"/>
      <c r="D414" s="27"/>
      <c r="E414" s="32"/>
      <c r="F414" s="27"/>
      <c r="G414" s="27"/>
      <c r="H414" s="27"/>
      <c r="I414" s="27"/>
    </row>
    <row r="415" spans="1:10">
      <c r="A415" s="27"/>
      <c r="B415" s="27"/>
      <c r="C415" s="27"/>
      <c r="D415" s="27"/>
      <c r="E415" s="32"/>
      <c r="F415" s="27"/>
      <c r="G415" s="27"/>
      <c r="H415" s="27"/>
      <c r="I415" s="27"/>
    </row>
    <row r="416" spans="1:10">
      <c r="A416" s="27"/>
      <c r="B416" s="27"/>
      <c r="C416" s="27"/>
      <c r="D416" s="27"/>
      <c r="E416" s="32"/>
      <c r="F416" s="27"/>
      <c r="G416" s="27"/>
      <c r="H416" s="27"/>
      <c r="I416" s="27"/>
    </row>
    <row r="417" spans="1:9">
      <c r="A417" s="27"/>
      <c r="B417" s="27"/>
      <c r="C417" s="27"/>
      <c r="D417" s="27"/>
      <c r="E417" s="32"/>
      <c r="F417" s="27"/>
      <c r="G417" s="27"/>
      <c r="H417" s="27"/>
      <c r="I417" s="27"/>
    </row>
    <row r="418" spans="1:9">
      <c r="A418" s="27"/>
      <c r="B418" s="27"/>
      <c r="C418" s="27"/>
      <c r="D418" s="27"/>
      <c r="E418" s="32"/>
      <c r="F418" s="27"/>
      <c r="G418" s="27"/>
      <c r="H418" s="27"/>
      <c r="I418" s="27"/>
    </row>
    <row r="419" spans="1:9">
      <c r="A419" s="27"/>
      <c r="B419" s="27"/>
      <c r="C419" s="27"/>
      <c r="D419" s="27"/>
      <c r="E419" s="32"/>
      <c r="F419" s="27"/>
      <c r="G419" s="27"/>
      <c r="H419" s="27"/>
      <c r="I419" s="27"/>
    </row>
    <row r="420" spans="1:9">
      <c r="A420" s="27"/>
      <c r="B420" s="27"/>
      <c r="C420" s="27"/>
      <c r="D420" s="27"/>
      <c r="E420" s="32"/>
      <c r="F420" s="27"/>
      <c r="G420" s="27"/>
      <c r="H420" s="27"/>
      <c r="I420" s="27"/>
    </row>
    <row r="421" spans="1:9">
      <c r="A421" s="27"/>
      <c r="B421" s="27"/>
      <c r="C421" s="27"/>
      <c r="D421" s="27"/>
      <c r="E421" s="32"/>
      <c r="F421" s="27"/>
      <c r="G421" s="27"/>
      <c r="H421" s="27"/>
      <c r="I421" s="27"/>
    </row>
    <row r="422" spans="1:9">
      <c r="A422" s="27"/>
      <c r="B422" s="27"/>
      <c r="C422" s="27"/>
      <c r="D422" s="27"/>
      <c r="E422" s="32"/>
      <c r="F422" s="27"/>
      <c r="G422" s="27"/>
      <c r="H422" s="27"/>
      <c r="I422" s="27"/>
    </row>
    <row r="423" spans="1:9">
      <c r="A423" s="27"/>
      <c r="B423" s="27"/>
      <c r="C423" s="27"/>
      <c r="D423" s="27"/>
      <c r="E423" s="32"/>
      <c r="F423" s="27"/>
      <c r="G423" s="27"/>
      <c r="H423" s="27"/>
      <c r="I423" s="27"/>
    </row>
    <row r="424" spans="1:9">
      <c r="A424" s="27"/>
      <c r="B424" s="27"/>
      <c r="C424" s="27"/>
      <c r="D424" s="27"/>
      <c r="E424" s="32"/>
      <c r="F424" s="27"/>
      <c r="G424" s="27"/>
      <c r="H424" s="27"/>
      <c r="I424" s="27"/>
    </row>
    <row r="425" spans="1:9">
      <c r="A425" s="27"/>
      <c r="B425" s="27"/>
      <c r="C425" s="27"/>
      <c r="D425" s="27"/>
      <c r="E425" s="32"/>
      <c r="F425" s="27"/>
      <c r="G425" s="27"/>
      <c r="H425" s="27"/>
      <c r="I425" s="27"/>
    </row>
    <row r="426" spans="1:9">
      <c r="A426" s="27"/>
      <c r="B426" s="27"/>
      <c r="C426" s="27"/>
      <c r="D426" s="27"/>
      <c r="E426" s="32"/>
      <c r="F426" s="27"/>
      <c r="G426" s="27"/>
      <c r="H426" s="27"/>
      <c r="I426" s="27"/>
    </row>
    <row r="427" spans="1:9">
      <c r="A427" s="27"/>
      <c r="B427" s="27"/>
      <c r="C427" s="27"/>
      <c r="D427" s="27"/>
      <c r="E427" s="32"/>
      <c r="F427" s="27"/>
      <c r="G427" s="27"/>
      <c r="H427" s="27"/>
      <c r="I427" s="27"/>
    </row>
    <row r="428" spans="1:9">
      <c r="A428" s="27"/>
      <c r="B428" s="27"/>
      <c r="C428" s="27"/>
      <c r="D428" s="27"/>
      <c r="E428" s="32"/>
      <c r="F428" s="27"/>
      <c r="G428" s="27"/>
      <c r="H428" s="27"/>
      <c r="I428" s="27"/>
    </row>
    <row r="429" spans="1:9">
      <c r="A429" s="27"/>
      <c r="B429" s="27"/>
      <c r="C429" s="27"/>
      <c r="D429" s="27"/>
      <c r="E429" s="32"/>
      <c r="F429" s="27"/>
      <c r="G429" s="27"/>
      <c r="H429" s="27"/>
      <c r="I429" s="27"/>
    </row>
    <row r="430" spans="1:9">
      <c r="A430" s="27"/>
      <c r="B430" s="27"/>
      <c r="C430" s="27"/>
      <c r="D430" s="27"/>
      <c r="E430" s="32"/>
      <c r="F430" s="27"/>
      <c r="G430" s="27"/>
      <c r="H430" s="27"/>
      <c r="I430" s="27"/>
    </row>
    <row r="431" spans="1:9">
      <c r="A431" s="27"/>
      <c r="B431" s="27"/>
      <c r="C431" s="27"/>
      <c r="D431" s="27"/>
      <c r="E431" s="32"/>
      <c r="F431" s="27"/>
      <c r="G431" s="27"/>
      <c r="H431" s="27"/>
      <c r="I431" s="27"/>
    </row>
    <row r="432" spans="1:9">
      <c r="A432" s="27"/>
      <c r="B432" s="27"/>
      <c r="C432" s="27"/>
      <c r="D432" s="27"/>
      <c r="E432" s="32"/>
      <c r="F432" s="27"/>
      <c r="G432" s="27"/>
      <c r="H432" s="27"/>
      <c r="I432" s="27"/>
    </row>
    <row r="433" spans="1:9">
      <c r="A433" s="27"/>
      <c r="B433" s="27"/>
      <c r="C433" s="27"/>
      <c r="D433" s="27"/>
      <c r="E433" s="32"/>
      <c r="F433" s="27"/>
      <c r="G433" s="27"/>
      <c r="H433" s="27"/>
      <c r="I433" s="27"/>
    </row>
    <row r="434" spans="1:9">
      <c r="A434" s="27"/>
      <c r="B434" s="27"/>
      <c r="C434" s="27"/>
      <c r="D434" s="27"/>
      <c r="E434" s="32"/>
      <c r="F434" s="27"/>
      <c r="G434" s="27"/>
      <c r="H434" s="27"/>
      <c r="I434" s="27"/>
    </row>
    <row r="435" spans="1:9">
      <c r="A435" s="27"/>
      <c r="B435" s="27"/>
      <c r="C435" s="27"/>
      <c r="D435" s="27"/>
      <c r="E435" s="32"/>
      <c r="F435" s="27"/>
      <c r="G435" s="27"/>
      <c r="H435" s="27"/>
      <c r="I435" s="27"/>
    </row>
    <row r="436" spans="1:9">
      <c r="A436" s="27"/>
      <c r="B436" s="27"/>
      <c r="C436" s="27"/>
      <c r="D436" s="27"/>
      <c r="E436" s="32"/>
      <c r="F436" s="27"/>
      <c r="G436" s="27"/>
      <c r="H436" s="27"/>
      <c r="I436" s="27"/>
    </row>
    <row r="437" spans="1:9">
      <c r="E437" s="32"/>
    </row>
    <row r="438" spans="1:9">
      <c r="E438" s="32"/>
    </row>
    <row r="439" spans="1:9">
      <c r="E439" s="32"/>
    </row>
    <row r="440" spans="1:9">
      <c r="E440" s="32"/>
    </row>
    <row r="441" spans="1:9">
      <c r="E441" s="32"/>
    </row>
    <row r="442" spans="1:9">
      <c r="E442" s="32"/>
    </row>
    <row r="443" spans="1:9">
      <c r="E443" s="32"/>
    </row>
    <row r="444" spans="1:9">
      <c r="E444" s="32"/>
    </row>
    <row r="445" spans="1:9">
      <c r="E445" s="32"/>
    </row>
    <row r="446" spans="1:9">
      <c r="E446" s="32"/>
    </row>
    <row r="447" spans="1:9">
      <c r="E447" s="32"/>
    </row>
    <row r="448" spans="1:9">
      <c r="E448" s="32"/>
    </row>
    <row r="449" spans="5:5">
      <c r="E449" s="32"/>
    </row>
    <row r="450" spans="5:5">
      <c r="E450" s="32"/>
    </row>
    <row r="451" spans="5:5">
      <c r="E451" s="32"/>
    </row>
    <row r="452" spans="5:5">
      <c r="E452" s="32"/>
    </row>
    <row r="453" spans="5:5">
      <c r="E453" s="32"/>
    </row>
    <row r="454" spans="5:5">
      <c r="E454" s="32"/>
    </row>
    <row r="455" spans="5:5">
      <c r="E455" s="32"/>
    </row>
    <row r="456" spans="5:5">
      <c r="E456" s="32"/>
    </row>
    <row r="457" spans="5:5">
      <c r="E457" s="32"/>
    </row>
    <row r="458" spans="5:5">
      <c r="E458" s="32"/>
    </row>
    <row r="459" spans="5:5">
      <c r="E459" s="32"/>
    </row>
    <row r="460" spans="5:5">
      <c r="E460" s="32"/>
    </row>
    <row r="461" spans="5:5">
      <c r="E461" s="32"/>
    </row>
    <row r="462" spans="5:5">
      <c r="E462" s="32"/>
    </row>
    <row r="463" spans="5:5">
      <c r="E463" s="32"/>
    </row>
    <row r="464" spans="5:5">
      <c r="E464" s="32"/>
    </row>
    <row r="465" spans="5:5">
      <c r="E465" s="32"/>
    </row>
    <row r="466" spans="5:5">
      <c r="E466" s="32"/>
    </row>
    <row r="467" spans="5:5">
      <c r="E467" s="32"/>
    </row>
    <row r="468" spans="5:5">
      <c r="E468" s="32"/>
    </row>
    <row r="469" spans="5:5">
      <c r="E469" s="32"/>
    </row>
    <row r="470" spans="5:5">
      <c r="E470" s="32"/>
    </row>
    <row r="471" spans="5:5">
      <c r="E471" s="32"/>
    </row>
    <row r="472" spans="5:5">
      <c r="E472" s="32"/>
    </row>
    <row r="473" spans="5:5">
      <c r="E473" s="32"/>
    </row>
    <row r="474" spans="5:5">
      <c r="E474" s="32"/>
    </row>
    <row r="475" spans="5:5">
      <c r="E475" s="32"/>
    </row>
    <row r="476" spans="5:5">
      <c r="E476" s="32"/>
    </row>
    <row r="477" spans="5:5">
      <c r="E477" s="32"/>
    </row>
    <row r="478" spans="5:5">
      <c r="E478" s="32"/>
    </row>
    <row r="479" spans="5:5">
      <c r="E479" s="32"/>
    </row>
    <row r="480" spans="5:5">
      <c r="E480" s="32"/>
    </row>
    <row r="481" spans="5:5">
      <c r="E481" s="32"/>
    </row>
    <row r="482" spans="5:5">
      <c r="E482" s="32"/>
    </row>
    <row r="483" spans="5:5">
      <c r="E483" s="32"/>
    </row>
    <row r="484" spans="5:5">
      <c r="E484" s="32"/>
    </row>
    <row r="485" spans="5:5">
      <c r="E485" s="32"/>
    </row>
    <row r="486" spans="5:5">
      <c r="E486" s="32"/>
    </row>
    <row r="487" spans="5:5">
      <c r="E487" s="32"/>
    </row>
    <row r="488" spans="5:5">
      <c r="E488" s="32"/>
    </row>
    <row r="489" spans="5:5">
      <c r="E489" s="32"/>
    </row>
    <row r="490" spans="5:5">
      <c r="E490" s="32"/>
    </row>
    <row r="491" spans="5:5">
      <c r="E491" s="32"/>
    </row>
    <row r="492" spans="5:5">
      <c r="E492" s="32"/>
    </row>
    <row r="493" spans="5:5">
      <c r="E493" s="32"/>
    </row>
    <row r="494" spans="5:5">
      <c r="E494" s="32"/>
    </row>
    <row r="495" spans="5:5">
      <c r="E495" s="32"/>
    </row>
    <row r="496" spans="5:5">
      <c r="E496" s="32"/>
    </row>
    <row r="497" spans="5:5">
      <c r="E497" s="32"/>
    </row>
    <row r="498" spans="5:5">
      <c r="E498" s="32"/>
    </row>
    <row r="499" spans="5:5">
      <c r="E499" s="32"/>
    </row>
    <row r="500" spans="5:5">
      <c r="E500" s="32"/>
    </row>
    <row r="501" spans="5:5">
      <c r="E501" s="32"/>
    </row>
    <row r="502" spans="5:5">
      <c r="E502" s="32"/>
    </row>
    <row r="503" spans="5:5">
      <c r="E503" s="32"/>
    </row>
    <row r="504" spans="5:5">
      <c r="E504" s="32"/>
    </row>
    <row r="505" spans="5:5">
      <c r="E505" s="32"/>
    </row>
    <row r="506" spans="5:5">
      <c r="E506" s="32"/>
    </row>
    <row r="507" spans="5:5">
      <c r="E507" s="32"/>
    </row>
    <row r="508" spans="5:5">
      <c r="E508" s="32"/>
    </row>
    <row r="509" spans="5:5">
      <c r="E509" s="32"/>
    </row>
    <row r="510" spans="5:5">
      <c r="E510" s="32"/>
    </row>
    <row r="511" spans="5:5">
      <c r="E511" s="32"/>
    </row>
    <row r="512" spans="5:5">
      <c r="E512" s="32"/>
    </row>
    <row r="513" spans="5:5">
      <c r="E513" s="32"/>
    </row>
    <row r="514" spans="5:5">
      <c r="E514" s="32"/>
    </row>
    <row r="515" spans="5:5">
      <c r="E515" s="32"/>
    </row>
    <row r="516" spans="5:5">
      <c r="E516" s="32"/>
    </row>
    <row r="517" spans="5:5">
      <c r="E517" s="32"/>
    </row>
    <row r="518" spans="5:5">
      <c r="E518" s="32"/>
    </row>
    <row r="519" spans="5:5">
      <c r="E519" s="32"/>
    </row>
    <row r="520" spans="5:5">
      <c r="E520" s="32"/>
    </row>
    <row r="521" spans="5:5">
      <c r="E521" s="32"/>
    </row>
    <row r="522" spans="5:5">
      <c r="E522" s="32"/>
    </row>
    <row r="523" spans="5:5">
      <c r="E523" s="32"/>
    </row>
    <row r="524" spans="5:5">
      <c r="E524" s="32"/>
    </row>
    <row r="525" spans="5:5">
      <c r="E525" s="32"/>
    </row>
    <row r="526" spans="5:5">
      <c r="E526" s="32"/>
    </row>
    <row r="527" spans="5:5">
      <c r="E527" s="32"/>
    </row>
    <row r="528" spans="5:5">
      <c r="E528" s="32"/>
    </row>
    <row r="529" spans="5:5">
      <c r="E529" s="32"/>
    </row>
    <row r="530" spans="5:5">
      <c r="E530" s="32"/>
    </row>
    <row r="531" spans="5:5">
      <c r="E531" s="32"/>
    </row>
    <row r="532" spans="5:5">
      <c r="E532" s="32"/>
    </row>
    <row r="533" spans="5:5">
      <c r="E533" s="32"/>
    </row>
    <row r="534" spans="5:5">
      <c r="E534" s="32"/>
    </row>
    <row r="535" spans="5:5">
      <c r="E535" s="32"/>
    </row>
    <row r="536" spans="5:5">
      <c r="E536" s="32"/>
    </row>
    <row r="537" spans="5:5">
      <c r="E537" s="32"/>
    </row>
    <row r="538" spans="5:5">
      <c r="E538" s="32"/>
    </row>
    <row r="539" spans="5:5">
      <c r="E539" s="32"/>
    </row>
    <row r="540" spans="5:5">
      <c r="E540" s="32"/>
    </row>
    <row r="541" spans="5:5">
      <c r="E541" s="32"/>
    </row>
    <row r="542" spans="5:5">
      <c r="E542" s="32"/>
    </row>
    <row r="543" spans="5:5">
      <c r="E543" s="32"/>
    </row>
    <row r="544" spans="5:5">
      <c r="E544" s="32"/>
    </row>
    <row r="545" spans="5:5">
      <c r="E545" s="32"/>
    </row>
    <row r="546" spans="5:5">
      <c r="E546" s="32"/>
    </row>
    <row r="547" spans="5:5">
      <c r="E547" s="32"/>
    </row>
    <row r="548" spans="5:5">
      <c r="E548" s="32"/>
    </row>
    <row r="549" spans="5:5">
      <c r="E549" s="32"/>
    </row>
    <row r="550" spans="5:5">
      <c r="E550" s="32"/>
    </row>
    <row r="551" spans="5:5">
      <c r="E551" s="32"/>
    </row>
    <row r="552" spans="5:5">
      <c r="E552" s="32"/>
    </row>
    <row r="553" spans="5:5">
      <c r="E553" s="32"/>
    </row>
    <row r="554" spans="5:5">
      <c r="E554" s="32"/>
    </row>
    <row r="555" spans="5:5">
      <c r="E555" s="32"/>
    </row>
    <row r="556" spans="5:5">
      <c r="E556" s="32"/>
    </row>
    <row r="557" spans="5:5">
      <c r="E557" s="32"/>
    </row>
    <row r="558" spans="5:5">
      <c r="E558" s="32"/>
    </row>
    <row r="559" spans="5:5">
      <c r="E559" s="32"/>
    </row>
    <row r="560" spans="5:5">
      <c r="E560" s="32"/>
    </row>
    <row r="561" spans="5:5">
      <c r="E561" s="32"/>
    </row>
    <row r="562" spans="5:5">
      <c r="E562" s="32"/>
    </row>
    <row r="563" spans="5:5">
      <c r="E563" s="32"/>
    </row>
    <row r="564" spans="5:5">
      <c r="E564" s="32"/>
    </row>
    <row r="565" spans="5:5">
      <c r="E565" s="32"/>
    </row>
    <row r="566" spans="5:5">
      <c r="E566" s="32"/>
    </row>
    <row r="567" spans="5:5">
      <c r="E567" s="32"/>
    </row>
    <row r="568" spans="5:5">
      <c r="E568" s="32"/>
    </row>
    <row r="569" spans="5:5">
      <c r="E569" s="32"/>
    </row>
    <row r="570" spans="5:5">
      <c r="E570" s="32"/>
    </row>
    <row r="571" spans="5:5">
      <c r="E571" s="32"/>
    </row>
    <row r="572" spans="5:5">
      <c r="E572" s="32"/>
    </row>
    <row r="573" spans="5:5">
      <c r="E573" s="32"/>
    </row>
    <row r="574" spans="5:5">
      <c r="E574" s="32"/>
    </row>
    <row r="575" spans="5:5">
      <c r="E575" s="32"/>
    </row>
    <row r="576" spans="5:5">
      <c r="E576" s="32"/>
    </row>
    <row r="577" spans="5:5">
      <c r="E577" s="32"/>
    </row>
    <row r="578" spans="5:5">
      <c r="E578" s="32"/>
    </row>
    <row r="579" spans="5:5">
      <c r="E579" s="32"/>
    </row>
    <row r="580" spans="5:5">
      <c r="E580" s="32"/>
    </row>
    <row r="581" spans="5:5">
      <c r="E581" s="32"/>
    </row>
    <row r="582" spans="5:5">
      <c r="E582" s="32"/>
    </row>
    <row r="583" spans="5:5">
      <c r="E583" s="32"/>
    </row>
    <row r="584" spans="5:5">
      <c r="E584" s="32"/>
    </row>
    <row r="585" spans="5:5">
      <c r="E585" s="32"/>
    </row>
    <row r="586" spans="5:5">
      <c r="E586" s="32"/>
    </row>
    <row r="587" spans="5:5">
      <c r="E587" s="32"/>
    </row>
    <row r="588" spans="5:5">
      <c r="E588" s="32"/>
    </row>
    <row r="589" spans="5:5">
      <c r="E589" s="32"/>
    </row>
    <row r="590" spans="5:5">
      <c r="E590" s="32"/>
    </row>
    <row r="591" spans="5:5">
      <c r="E591" s="32"/>
    </row>
    <row r="592" spans="5:5">
      <c r="E592" s="32"/>
    </row>
    <row r="593" spans="5:5">
      <c r="E593" s="32"/>
    </row>
    <row r="594" spans="5:5">
      <c r="E594" s="32"/>
    </row>
    <row r="595" spans="5:5">
      <c r="E595" s="32"/>
    </row>
    <row r="596" spans="5:5">
      <c r="E596" s="32"/>
    </row>
    <row r="597" spans="5:5">
      <c r="E597" s="32"/>
    </row>
    <row r="598" spans="5:5">
      <c r="E598" s="32"/>
    </row>
    <row r="599" spans="5:5">
      <c r="E599" s="32"/>
    </row>
    <row r="600" spans="5:5">
      <c r="E600" s="32"/>
    </row>
    <row r="601" spans="5:5">
      <c r="E601" s="32"/>
    </row>
    <row r="602" spans="5:5">
      <c r="E602" s="32"/>
    </row>
    <row r="603" spans="5:5">
      <c r="E603" s="32"/>
    </row>
    <row r="604" spans="5:5">
      <c r="E604" s="32"/>
    </row>
    <row r="605" spans="5:5">
      <c r="E605" s="32"/>
    </row>
    <row r="606" spans="5:5">
      <c r="E606" s="32"/>
    </row>
    <row r="607" spans="5:5">
      <c r="E607" s="32"/>
    </row>
    <row r="608" spans="5:5">
      <c r="E608" s="32"/>
    </row>
    <row r="609" spans="5:5">
      <c r="E609" s="32"/>
    </row>
    <row r="610" spans="5:5">
      <c r="E610" s="32"/>
    </row>
    <row r="611" spans="5:5">
      <c r="E611" s="32"/>
    </row>
    <row r="612" spans="5:5">
      <c r="E612" s="32"/>
    </row>
    <row r="613" spans="5:5">
      <c r="E613" s="32"/>
    </row>
    <row r="614" spans="5:5">
      <c r="E614" s="32"/>
    </row>
    <row r="615" spans="5:5">
      <c r="E615" s="32"/>
    </row>
    <row r="616" spans="5:5">
      <c r="E616" s="32"/>
    </row>
    <row r="617" spans="5:5">
      <c r="E617" s="32"/>
    </row>
    <row r="618" spans="5:5">
      <c r="E618" s="32"/>
    </row>
    <row r="619" spans="5:5">
      <c r="E619" s="32"/>
    </row>
    <row r="620" spans="5:5">
      <c r="E620" s="32"/>
    </row>
    <row r="621" spans="5:5">
      <c r="E621" s="32"/>
    </row>
    <row r="622" spans="5:5">
      <c r="E622" s="32"/>
    </row>
    <row r="623" spans="5:5">
      <c r="E623" s="32"/>
    </row>
    <row r="624" spans="5:5">
      <c r="E624" s="32"/>
    </row>
    <row r="625" spans="5:5">
      <c r="E625" s="32"/>
    </row>
    <row r="626" spans="5:5">
      <c r="E626" s="32"/>
    </row>
    <row r="627" spans="5:5">
      <c r="E627" s="32"/>
    </row>
    <row r="628" spans="5:5">
      <c r="E628" s="32"/>
    </row>
    <row r="629" spans="5:5">
      <c r="E629" s="32"/>
    </row>
    <row r="630" spans="5:5">
      <c r="E630" s="32"/>
    </row>
    <row r="631" spans="5:5">
      <c r="E631" s="32"/>
    </row>
    <row r="632" spans="5:5">
      <c r="E632" s="32"/>
    </row>
    <row r="633" spans="5:5">
      <c r="E633" s="32"/>
    </row>
    <row r="634" spans="5:5">
      <c r="E634" s="32"/>
    </row>
    <row r="635" spans="5:5">
      <c r="E635" s="32"/>
    </row>
    <row r="636" spans="5:5">
      <c r="E636" s="32"/>
    </row>
    <row r="637" spans="5:5">
      <c r="E637" s="32"/>
    </row>
    <row r="638" spans="5:5">
      <c r="E638" s="32"/>
    </row>
    <row r="639" spans="5:5">
      <c r="E639" s="32"/>
    </row>
    <row r="640" spans="5:5">
      <c r="E640" s="32"/>
    </row>
    <row r="641" spans="5:5">
      <c r="E641" s="32"/>
    </row>
    <row r="642" spans="5:5">
      <c r="E642" s="32"/>
    </row>
    <row r="643" spans="5:5">
      <c r="E643" s="32"/>
    </row>
    <row r="644" spans="5:5">
      <c r="E644" s="32"/>
    </row>
    <row r="645" spans="5:5">
      <c r="E645" s="32"/>
    </row>
    <row r="646" spans="5:5">
      <c r="E646" s="32"/>
    </row>
    <row r="647" spans="5:5">
      <c r="E647" s="32"/>
    </row>
    <row r="648" spans="5:5">
      <c r="E648" s="32"/>
    </row>
    <row r="649" spans="5:5">
      <c r="E649" s="32"/>
    </row>
    <row r="650" spans="5:5">
      <c r="E650" s="32"/>
    </row>
    <row r="651" spans="5:5">
      <c r="E651" s="32"/>
    </row>
    <row r="652" spans="5:5">
      <c r="E652" s="32"/>
    </row>
    <row r="653" spans="5:5">
      <c r="E653" s="32"/>
    </row>
    <row r="654" spans="5:5">
      <c r="E654" s="32"/>
    </row>
    <row r="655" spans="5:5">
      <c r="E655" s="32"/>
    </row>
    <row r="656" spans="5:5">
      <c r="E656" s="32"/>
    </row>
    <row r="657" spans="5:5">
      <c r="E657" s="32"/>
    </row>
    <row r="658" spans="5:5">
      <c r="E658" s="32"/>
    </row>
    <row r="659" spans="5:5">
      <c r="E659" s="32"/>
    </row>
    <row r="660" spans="5:5">
      <c r="E660" s="32"/>
    </row>
    <row r="661" spans="5:5">
      <c r="E661" s="32"/>
    </row>
    <row r="662" spans="5:5">
      <c r="E662" s="32"/>
    </row>
    <row r="663" spans="5:5">
      <c r="E663" s="32"/>
    </row>
    <row r="664" spans="5:5">
      <c r="E664" s="32"/>
    </row>
    <row r="665" spans="5:5">
      <c r="E665" s="32"/>
    </row>
    <row r="666" spans="5:5">
      <c r="E666" s="32"/>
    </row>
    <row r="667" spans="5:5">
      <c r="E667" s="32"/>
    </row>
    <row r="668" spans="5:5">
      <c r="E668" s="32"/>
    </row>
    <row r="669" spans="5:5">
      <c r="E669" s="32"/>
    </row>
    <row r="670" spans="5:5">
      <c r="E670" s="32"/>
    </row>
    <row r="671" spans="5:5">
      <c r="E671" s="32"/>
    </row>
    <row r="672" spans="5:5">
      <c r="E672" s="32"/>
    </row>
    <row r="673" spans="5:5">
      <c r="E673" s="32"/>
    </row>
    <row r="674" spans="5:5">
      <c r="E674" s="32"/>
    </row>
    <row r="675" spans="5:5">
      <c r="E675" s="32"/>
    </row>
    <row r="676" spans="5:5">
      <c r="E676" s="32"/>
    </row>
    <row r="677" spans="5:5">
      <c r="E677" s="32"/>
    </row>
    <row r="678" spans="5:5">
      <c r="E678" s="32"/>
    </row>
    <row r="679" spans="5:5">
      <c r="E679" s="32"/>
    </row>
    <row r="680" spans="5:5">
      <c r="E680" s="32"/>
    </row>
    <row r="681" spans="5:5">
      <c r="E681" s="32"/>
    </row>
    <row r="682" spans="5:5">
      <c r="E682" s="32"/>
    </row>
    <row r="683" spans="5:5">
      <c r="E683" s="32"/>
    </row>
    <row r="684" spans="5:5">
      <c r="E684" s="32"/>
    </row>
    <row r="685" spans="5:5">
      <c r="E685" s="32"/>
    </row>
    <row r="686" spans="5:5">
      <c r="E686" s="32"/>
    </row>
    <row r="687" spans="5:5">
      <c r="E687" s="32"/>
    </row>
    <row r="688" spans="5:5">
      <c r="E688" s="32"/>
    </row>
    <row r="689" spans="5:5">
      <c r="E689" s="32"/>
    </row>
    <row r="690" spans="5:5">
      <c r="E690" s="32"/>
    </row>
    <row r="691" spans="5:5">
      <c r="E691" s="32"/>
    </row>
    <row r="692" spans="5:5">
      <c r="E692" s="32"/>
    </row>
    <row r="693" spans="5:5">
      <c r="E693" s="32"/>
    </row>
    <row r="694" spans="5:5">
      <c r="E694" s="32"/>
    </row>
    <row r="695" spans="5:5">
      <c r="E695" s="32"/>
    </row>
    <row r="696" spans="5:5">
      <c r="E696" s="32"/>
    </row>
    <row r="697" spans="5:5">
      <c r="E697" s="32"/>
    </row>
    <row r="698" spans="5:5">
      <c r="E698" s="32"/>
    </row>
    <row r="699" spans="5:5">
      <c r="E699" s="32"/>
    </row>
    <row r="700" spans="5:5">
      <c r="E700" s="32"/>
    </row>
    <row r="701" spans="5:5">
      <c r="E701" s="32"/>
    </row>
    <row r="702" spans="5:5">
      <c r="E702" s="32"/>
    </row>
    <row r="703" spans="5:5">
      <c r="E703" s="32"/>
    </row>
    <row r="704" spans="5:5">
      <c r="E704" s="32"/>
    </row>
    <row r="705" spans="5:5">
      <c r="E705" s="32"/>
    </row>
    <row r="706" spans="5:5">
      <c r="E706" s="32"/>
    </row>
    <row r="707" spans="5:5">
      <c r="E707" s="32"/>
    </row>
    <row r="708" spans="5:5">
      <c r="E708" s="32"/>
    </row>
    <row r="709" spans="5:5">
      <c r="E709" s="32"/>
    </row>
    <row r="710" spans="5:5">
      <c r="E710" s="32"/>
    </row>
    <row r="711" spans="5:5">
      <c r="E711" s="32"/>
    </row>
    <row r="712" spans="5:5">
      <c r="E712" s="32"/>
    </row>
    <row r="713" spans="5:5">
      <c r="E713" s="32"/>
    </row>
    <row r="714" spans="5:5">
      <c r="E714" s="32"/>
    </row>
    <row r="715" spans="5:5">
      <c r="E715" s="32"/>
    </row>
    <row r="716" spans="5:5">
      <c r="E716" s="32"/>
    </row>
    <row r="717" spans="5:5">
      <c r="E717" s="32"/>
    </row>
    <row r="718" spans="5:5">
      <c r="E718" s="32"/>
    </row>
    <row r="719" spans="5:5">
      <c r="E719" s="32"/>
    </row>
    <row r="720" spans="5:5">
      <c r="E720" s="32"/>
    </row>
    <row r="721" spans="5:5">
      <c r="E721" s="32"/>
    </row>
    <row r="722" spans="5:5">
      <c r="E722" s="32"/>
    </row>
    <row r="723" spans="5:5">
      <c r="E723" s="32"/>
    </row>
    <row r="724" spans="5:5">
      <c r="E724" s="32"/>
    </row>
    <row r="725" spans="5:5">
      <c r="E725" s="32"/>
    </row>
    <row r="726" spans="5:5">
      <c r="E726" s="32"/>
    </row>
    <row r="727" spans="5:5">
      <c r="E727" s="32"/>
    </row>
    <row r="728" spans="5:5">
      <c r="E728" s="32"/>
    </row>
    <row r="729" spans="5:5">
      <c r="E729" s="32"/>
    </row>
    <row r="730" spans="5:5">
      <c r="E730" s="32"/>
    </row>
    <row r="731" spans="5:5">
      <c r="E731" s="32"/>
    </row>
    <row r="732" spans="5:5">
      <c r="E732" s="32"/>
    </row>
    <row r="733" spans="5:5">
      <c r="E733" s="32"/>
    </row>
    <row r="734" spans="5:5">
      <c r="E734" s="32"/>
    </row>
    <row r="735" spans="5:5">
      <c r="E735" s="32"/>
    </row>
    <row r="736" spans="5:5">
      <c r="E736" s="32"/>
    </row>
    <row r="737" spans="5:5">
      <c r="E737" s="32"/>
    </row>
    <row r="738" spans="5:5">
      <c r="E738" s="32"/>
    </row>
    <row r="739" spans="5:5">
      <c r="E739" s="32"/>
    </row>
    <row r="740" spans="5:5">
      <c r="E740" s="32"/>
    </row>
    <row r="741" spans="5:5">
      <c r="E741" s="32"/>
    </row>
    <row r="742" spans="5:5">
      <c r="E742" s="32"/>
    </row>
    <row r="743" spans="5:5">
      <c r="E743" s="32"/>
    </row>
    <row r="744" spans="5:5">
      <c r="E744" s="32"/>
    </row>
    <row r="745" spans="5:5">
      <c r="E745" s="32"/>
    </row>
    <row r="746" spans="5:5">
      <c r="E746" s="32"/>
    </row>
    <row r="747" spans="5:5">
      <c r="E747" s="32"/>
    </row>
    <row r="748" spans="5:5">
      <c r="E748" s="32"/>
    </row>
    <row r="749" spans="5:5">
      <c r="E749" s="32"/>
    </row>
    <row r="750" spans="5:5">
      <c r="E750" s="32"/>
    </row>
    <row r="751" spans="5:5">
      <c r="E751" s="32"/>
    </row>
    <row r="752" spans="5:5">
      <c r="E752" s="32"/>
    </row>
    <row r="753" spans="5:5">
      <c r="E753" s="32"/>
    </row>
    <row r="754" spans="5:5">
      <c r="E754" s="32"/>
    </row>
    <row r="755" spans="5:5">
      <c r="E755" s="32"/>
    </row>
    <row r="756" spans="5:5">
      <c r="E756" s="32"/>
    </row>
    <row r="757" spans="5:5">
      <c r="E757" s="32"/>
    </row>
    <row r="758" spans="5:5">
      <c r="E758" s="32"/>
    </row>
    <row r="759" spans="5:5">
      <c r="E759" s="32"/>
    </row>
    <row r="760" spans="5:5">
      <c r="E760" s="32"/>
    </row>
    <row r="761" spans="5:5">
      <c r="E761" s="32"/>
    </row>
    <row r="762" spans="5:5">
      <c r="E762" s="32"/>
    </row>
    <row r="763" spans="5:5">
      <c r="E763" s="32"/>
    </row>
    <row r="764" spans="5:5">
      <c r="E764" s="32"/>
    </row>
    <row r="765" spans="5:5">
      <c r="E765" s="32"/>
    </row>
    <row r="766" spans="5:5">
      <c r="E766" s="32"/>
    </row>
    <row r="767" spans="5:5">
      <c r="E767" s="32"/>
    </row>
    <row r="768" spans="5:5">
      <c r="E768" s="32"/>
    </row>
    <row r="769" spans="5:5">
      <c r="E769" s="32"/>
    </row>
    <row r="770" spans="5:5">
      <c r="E770" s="32"/>
    </row>
    <row r="771" spans="5:5">
      <c r="E771" s="32"/>
    </row>
    <row r="772" spans="5:5">
      <c r="E772" s="32"/>
    </row>
    <row r="773" spans="5:5">
      <c r="E773" s="32"/>
    </row>
    <row r="774" spans="5:5">
      <c r="E774" s="32"/>
    </row>
    <row r="775" spans="5:5">
      <c r="E775" s="32"/>
    </row>
    <row r="776" spans="5:5">
      <c r="E776" s="32"/>
    </row>
    <row r="777" spans="5:5">
      <c r="E777" s="32"/>
    </row>
    <row r="778" spans="5:5">
      <c r="E778" s="32"/>
    </row>
    <row r="779" spans="5:5">
      <c r="E779" s="32"/>
    </row>
    <row r="780" spans="5:5">
      <c r="E780" s="32"/>
    </row>
    <row r="781" spans="5:5">
      <c r="E781" s="32"/>
    </row>
    <row r="782" spans="5:5">
      <c r="E782" s="32"/>
    </row>
    <row r="783" spans="5:5">
      <c r="E783" s="32"/>
    </row>
    <row r="784" spans="5:5">
      <c r="E784" s="32"/>
    </row>
    <row r="785" spans="5:5">
      <c r="E785" s="32"/>
    </row>
    <row r="786" spans="5:5">
      <c r="E786" s="32"/>
    </row>
    <row r="787" spans="5:5">
      <c r="E787" s="32"/>
    </row>
    <row r="788" spans="5:5">
      <c r="E788" s="32"/>
    </row>
    <row r="789" spans="5:5">
      <c r="E789" s="32"/>
    </row>
    <row r="790" spans="5:5">
      <c r="E790" s="32"/>
    </row>
    <row r="791" spans="5:5">
      <c r="E791" s="32"/>
    </row>
    <row r="792" spans="5:5">
      <c r="E792" s="32"/>
    </row>
    <row r="793" spans="5:5">
      <c r="E793" s="32"/>
    </row>
    <row r="794" spans="5:5">
      <c r="E794" s="32"/>
    </row>
    <row r="795" spans="5:5">
      <c r="E795" s="32"/>
    </row>
    <row r="796" spans="5:5">
      <c r="E796" s="32"/>
    </row>
    <row r="797" spans="5:5">
      <c r="E797" s="32"/>
    </row>
    <row r="798" spans="5:5">
      <c r="E798" s="32"/>
    </row>
    <row r="799" spans="5:5">
      <c r="E799" s="32"/>
    </row>
    <row r="800" spans="5:5">
      <c r="E800" s="32"/>
    </row>
    <row r="801" spans="5:5">
      <c r="E801" s="32"/>
    </row>
    <row r="802" spans="5:5">
      <c r="E802" s="32"/>
    </row>
    <row r="803" spans="5:5">
      <c r="E803" s="32"/>
    </row>
    <row r="804" spans="5:5">
      <c r="E804" s="32"/>
    </row>
    <row r="805" spans="5:5">
      <c r="E805" s="32"/>
    </row>
    <row r="806" spans="5:5">
      <c r="E806" s="32"/>
    </row>
    <row r="807" spans="5:5">
      <c r="E807" s="32"/>
    </row>
    <row r="808" spans="5:5">
      <c r="E808" s="32"/>
    </row>
    <row r="809" spans="5:5">
      <c r="E809" s="32"/>
    </row>
    <row r="810" spans="5:5">
      <c r="E810" s="32"/>
    </row>
    <row r="811" spans="5:5">
      <c r="E811" s="32"/>
    </row>
    <row r="812" spans="5:5">
      <c r="E812" s="32"/>
    </row>
    <row r="813" spans="5:5">
      <c r="E813" s="32"/>
    </row>
    <row r="814" spans="5:5">
      <c r="E814" s="32"/>
    </row>
    <row r="815" spans="5:5">
      <c r="E815" s="32"/>
    </row>
    <row r="816" spans="5:5">
      <c r="E816" s="32"/>
    </row>
    <row r="817" spans="5:5">
      <c r="E817" s="32"/>
    </row>
    <row r="818" spans="5:5">
      <c r="E818" s="32"/>
    </row>
    <row r="819" spans="5:5">
      <c r="E819" s="32"/>
    </row>
    <row r="820" spans="5:5">
      <c r="E820" s="32"/>
    </row>
    <row r="821" spans="5:5">
      <c r="E821" s="32"/>
    </row>
    <row r="822" spans="5:5">
      <c r="E822" s="32"/>
    </row>
    <row r="823" spans="5:5">
      <c r="E823" s="32"/>
    </row>
    <row r="824" spans="5:5">
      <c r="E824" s="32"/>
    </row>
    <row r="825" spans="5:5">
      <c r="E825" s="32"/>
    </row>
    <row r="826" spans="5:5">
      <c r="E826" s="32"/>
    </row>
    <row r="827" spans="5:5">
      <c r="E827" s="32"/>
    </row>
    <row r="828" spans="5:5">
      <c r="E828" s="32"/>
    </row>
    <row r="829" spans="5:5">
      <c r="E829" s="32"/>
    </row>
    <row r="830" spans="5:5">
      <c r="E830" s="32"/>
    </row>
    <row r="831" spans="5:5">
      <c r="E831" s="32"/>
    </row>
    <row r="832" spans="5:5">
      <c r="E832" s="32"/>
    </row>
    <row r="833" spans="5:5">
      <c r="E833" s="32"/>
    </row>
    <row r="834" spans="5:5">
      <c r="E834" s="32"/>
    </row>
    <row r="835" spans="5:5">
      <c r="E835" s="32"/>
    </row>
    <row r="836" spans="5:5">
      <c r="E836" s="32"/>
    </row>
    <row r="837" spans="5:5">
      <c r="E837" s="32"/>
    </row>
    <row r="838" spans="5:5">
      <c r="E838" s="32"/>
    </row>
    <row r="839" spans="5:5">
      <c r="E839" s="32"/>
    </row>
    <row r="840" spans="5:5">
      <c r="E840" s="32"/>
    </row>
    <row r="841" spans="5:5">
      <c r="E841" s="32"/>
    </row>
    <row r="842" spans="5:5">
      <c r="E842" s="32"/>
    </row>
    <row r="843" spans="5:5">
      <c r="E843" s="32"/>
    </row>
    <row r="844" spans="5:5">
      <c r="E844" s="32"/>
    </row>
    <row r="845" spans="5:5">
      <c r="E845" s="32"/>
    </row>
    <row r="846" spans="5:5">
      <c r="E846" s="32"/>
    </row>
    <row r="847" spans="5:5">
      <c r="E847" s="32"/>
    </row>
    <row r="848" spans="5:5">
      <c r="E848" s="32"/>
    </row>
    <row r="849" spans="5:5">
      <c r="E849" s="32"/>
    </row>
    <row r="850" spans="5:5">
      <c r="E850" s="32"/>
    </row>
    <row r="851" spans="5:5">
      <c r="E851" s="32"/>
    </row>
    <row r="852" spans="5:5">
      <c r="E852" s="32"/>
    </row>
    <row r="853" spans="5:5">
      <c r="E853" s="32"/>
    </row>
    <row r="854" spans="5:5">
      <c r="E854" s="32"/>
    </row>
    <row r="855" spans="5:5">
      <c r="E855" s="32"/>
    </row>
    <row r="856" spans="5:5">
      <c r="E856" s="32"/>
    </row>
    <row r="857" spans="5:5">
      <c r="E857" s="32"/>
    </row>
    <row r="858" spans="5:5">
      <c r="E858" s="32"/>
    </row>
    <row r="859" spans="5:5">
      <c r="E859" s="32"/>
    </row>
    <row r="860" spans="5:5">
      <c r="E860" s="32"/>
    </row>
    <row r="861" spans="5:5">
      <c r="E861" s="32"/>
    </row>
    <row r="862" spans="5:5">
      <c r="E862" s="32"/>
    </row>
    <row r="863" spans="5:5">
      <c r="E863" s="32"/>
    </row>
    <row r="864" spans="5:5">
      <c r="E864" s="32"/>
    </row>
    <row r="865" spans="5:5">
      <c r="E865" s="32"/>
    </row>
    <row r="866" spans="5:5">
      <c r="E866" s="32"/>
    </row>
    <row r="867" spans="5:5">
      <c r="E867" s="32"/>
    </row>
    <row r="868" spans="5:5">
      <c r="E868" s="32"/>
    </row>
    <row r="869" spans="5:5">
      <c r="E869" s="32"/>
    </row>
    <row r="870" spans="5:5">
      <c r="E870" s="32"/>
    </row>
    <row r="871" spans="5:5">
      <c r="E871" s="32"/>
    </row>
    <row r="872" spans="5:5">
      <c r="E872" s="32"/>
    </row>
    <row r="873" spans="5:5">
      <c r="E873" s="32"/>
    </row>
    <row r="874" spans="5:5">
      <c r="E874" s="32"/>
    </row>
    <row r="875" spans="5:5">
      <c r="E875" s="32"/>
    </row>
    <row r="876" spans="5:5">
      <c r="E876" s="32"/>
    </row>
    <row r="877" spans="5:5">
      <c r="E877" s="32"/>
    </row>
    <row r="878" spans="5:5">
      <c r="E878" s="32"/>
    </row>
    <row r="879" spans="5:5">
      <c r="E879" s="32"/>
    </row>
    <row r="880" spans="5:5">
      <c r="E880" s="32"/>
    </row>
    <row r="881" spans="5:5">
      <c r="E881" s="32"/>
    </row>
    <row r="882" spans="5:5">
      <c r="E882" s="32"/>
    </row>
    <row r="883" spans="5:5">
      <c r="E883" s="32"/>
    </row>
    <row r="884" spans="5:5">
      <c r="E884" s="32"/>
    </row>
    <row r="885" spans="5:5">
      <c r="E885" s="32"/>
    </row>
    <row r="886" spans="5:5">
      <c r="E886" s="32"/>
    </row>
    <row r="887" spans="5:5">
      <c r="E887" s="32"/>
    </row>
    <row r="888" spans="5:5">
      <c r="E888" s="32"/>
    </row>
    <row r="889" spans="5:5">
      <c r="E889" s="32"/>
    </row>
    <row r="890" spans="5:5">
      <c r="E890" s="32"/>
    </row>
    <row r="891" spans="5:5">
      <c r="E891" s="32"/>
    </row>
    <row r="892" spans="5:5">
      <c r="E892" s="32"/>
    </row>
    <row r="893" spans="5:5">
      <c r="E893" s="32"/>
    </row>
    <row r="894" spans="5:5">
      <c r="E894" s="32"/>
    </row>
    <row r="895" spans="5:5">
      <c r="E895" s="32"/>
    </row>
    <row r="896" spans="5:5">
      <c r="E896" s="32"/>
    </row>
    <row r="897" spans="5:5">
      <c r="E897" s="32"/>
    </row>
    <row r="898" spans="5:5">
      <c r="E898" s="32"/>
    </row>
    <row r="899" spans="5:5">
      <c r="E899" s="32"/>
    </row>
    <row r="900" spans="5:5">
      <c r="E900" s="32"/>
    </row>
    <row r="901" spans="5:5">
      <c r="E901" s="32"/>
    </row>
    <row r="902" spans="5:5">
      <c r="E902" s="32"/>
    </row>
    <row r="903" spans="5:5">
      <c r="E903" s="32"/>
    </row>
    <row r="904" spans="5:5">
      <c r="E904" s="32"/>
    </row>
    <row r="905" spans="5:5">
      <c r="E905" s="32"/>
    </row>
    <row r="906" spans="5:5">
      <c r="E906" s="32"/>
    </row>
    <row r="907" spans="5:5">
      <c r="E907" s="32"/>
    </row>
    <row r="908" spans="5:5">
      <c r="E908" s="32"/>
    </row>
    <row r="909" spans="5:5">
      <c r="E909" s="32"/>
    </row>
    <row r="910" spans="5:5">
      <c r="E910" s="32"/>
    </row>
    <row r="911" spans="5:5">
      <c r="E911" s="32"/>
    </row>
    <row r="912" spans="5:5">
      <c r="E912" s="32"/>
    </row>
    <row r="913" spans="5:5">
      <c r="E913" s="32"/>
    </row>
    <row r="914" spans="5:5">
      <c r="E914" s="32"/>
    </row>
    <row r="915" spans="5:5">
      <c r="E915" s="32"/>
    </row>
    <row r="916" spans="5:5">
      <c r="E916" s="32"/>
    </row>
    <row r="917" spans="5:5">
      <c r="E917" s="32"/>
    </row>
    <row r="918" spans="5:5">
      <c r="E918" s="32"/>
    </row>
    <row r="919" spans="5:5">
      <c r="E919" s="32"/>
    </row>
    <row r="920" spans="5:5">
      <c r="E920" s="32"/>
    </row>
    <row r="921" spans="5:5">
      <c r="E921" s="32"/>
    </row>
    <row r="922" spans="5:5">
      <c r="E922" s="32"/>
    </row>
    <row r="923" spans="5:5">
      <c r="E923" s="32"/>
    </row>
    <row r="924" spans="5:5">
      <c r="E924" s="32"/>
    </row>
    <row r="925" spans="5:5">
      <c r="E925" s="32"/>
    </row>
    <row r="926" spans="5:5">
      <c r="E926" s="32"/>
    </row>
    <row r="927" spans="5:5">
      <c r="E927" s="32"/>
    </row>
    <row r="928" spans="5:5">
      <c r="E928" s="32"/>
    </row>
    <row r="929" spans="5:5">
      <c r="E929" s="32"/>
    </row>
    <row r="930" spans="5:5">
      <c r="E930" s="32"/>
    </row>
    <row r="931" spans="5:5">
      <c r="E931" s="32"/>
    </row>
    <row r="932" spans="5:5">
      <c r="E932" s="32"/>
    </row>
    <row r="933" spans="5:5">
      <c r="E933" s="32"/>
    </row>
    <row r="934" spans="5:5">
      <c r="E934" s="32"/>
    </row>
    <row r="935" spans="5:5">
      <c r="E935" s="32"/>
    </row>
    <row r="936" spans="5:5">
      <c r="E936" s="32"/>
    </row>
    <row r="937" spans="5:5">
      <c r="E937" s="32"/>
    </row>
    <row r="938" spans="5:5">
      <c r="E938" s="32"/>
    </row>
    <row r="939" spans="5:5">
      <c r="E939" s="32"/>
    </row>
    <row r="940" spans="5:5">
      <c r="E940" s="32"/>
    </row>
    <row r="941" spans="5:5">
      <c r="E941" s="32"/>
    </row>
    <row r="942" spans="5:5">
      <c r="E942" s="32"/>
    </row>
    <row r="943" spans="5:5">
      <c r="E943" s="32"/>
    </row>
    <row r="944" spans="5:5">
      <c r="E944" s="32"/>
    </row>
    <row r="945" spans="5:5">
      <c r="E945" s="32"/>
    </row>
    <row r="946" spans="5:5">
      <c r="E946" s="32"/>
    </row>
    <row r="947" spans="5:5">
      <c r="E947" s="32"/>
    </row>
    <row r="948" spans="5:5">
      <c r="E948" s="32"/>
    </row>
    <row r="949" spans="5:5">
      <c r="E949" s="32"/>
    </row>
    <row r="950" spans="5:5">
      <c r="E950" s="32"/>
    </row>
    <row r="951" spans="5:5">
      <c r="E951" s="32"/>
    </row>
    <row r="952" spans="5:5">
      <c r="E952" s="32"/>
    </row>
    <row r="953" spans="5:5">
      <c r="E953" s="32"/>
    </row>
    <row r="954" spans="5:5">
      <c r="E954" s="32"/>
    </row>
    <row r="955" spans="5:5">
      <c r="E955" s="32"/>
    </row>
    <row r="956" spans="5:5">
      <c r="E956" s="32"/>
    </row>
    <row r="957" spans="5:5">
      <c r="E957" s="32"/>
    </row>
    <row r="958" spans="5:5">
      <c r="E958" s="32"/>
    </row>
    <row r="959" spans="5:5">
      <c r="E959" s="32"/>
    </row>
    <row r="960" spans="5:5">
      <c r="E960" s="32"/>
    </row>
    <row r="961" spans="5:5">
      <c r="E961" s="32"/>
    </row>
    <row r="962" spans="5:5">
      <c r="E962" s="32"/>
    </row>
    <row r="963" spans="5:5">
      <c r="E963" s="32"/>
    </row>
    <row r="964" spans="5:5">
      <c r="E964" s="32"/>
    </row>
    <row r="965" spans="5:5">
      <c r="E965" s="32"/>
    </row>
    <row r="966" spans="5:5">
      <c r="E966" s="32"/>
    </row>
    <row r="967" spans="5:5">
      <c r="E967" s="32"/>
    </row>
    <row r="968" spans="5:5">
      <c r="E968" s="32"/>
    </row>
    <row r="969" spans="5:5">
      <c r="E969" s="32"/>
    </row>
    <row r="970" spans="5:5">
      <c r="E970" s="32"/>
    </row>
    <row r="971" spans="5:5">
      <c r="E971" s="32"/>
    </row>
    <row r="972" spans="5:5">
      <c r="E972" s="32"/>
    </row>
    <row r="973" spans="5:5">
      <c r="E973" s="32"/>
    </row>
    <row r="974" spans="5:5">
      <c r="E974" s="32"/>
    </row>
    <row r="975" spans="5:5">
      <c r="E975" s="32"/>
    </row>
    <row r="976" spans="5:5">
      <c r="E976" s="32"/>
    </row>
    <row r="977" spans="5:5">
      <c r="E977" s="32"/>
    </row>
    <row r="978" spans="5:5">
      <c r="E978" s="32"/>
    </row>
    <row r="979" spans="5:5">
      <c r="E979" s="32"/>
    </row>
    <row r="980" spans="5:5">
      <c r="E980" s="32"/>
    </row>
    <row r="981" spans="5:5">
      <c r="E981" s="32"/>
    </row>
    <row r="982" spans="5:5">
      <c r="E982" s="32"/>
    </row>
    <row r="983" spans="5:5">
      <c r="E983" s="32"/>
    </row>
    <row r="984" spans="5:5">
      <c r="E984" s="32"/>
    </row>
    <row r="985" spans="5:5">
      <c r="E985" s="32"/>
    </row>
    <row r="986" spans="5:5">
      <c r="E986" s="32"/>
    </row>
    <row r="987" spans="5:5">
      <c r="E987" s="32"/>
    </row>
    <row r="988" spans="5:5">
      <c r="E988" s="32"/>
    </row>
    <row r="989" spans="5:5">
      <c r="E989" s="32"/>
    </row>
    <row r="990" spans="5:5">
      <c r="E990" s="32"/>
    </row>
    <row r="991" spans="5:5">
      <c r="E991" s="32"/>
    </row>
    <row r="992" spans="5:5">
      <c r="E992" s="32"/>
    </row>
    <row r="993" spans="5:5">
      <c r="E993" s="32"/>
    </row>
    <row r="994" spans="5:5">
      <c r="E994" s="32"/>
    </row>
    <row r="995" spans="5:5">
      <c r="E995" s="32"/>
    </row>
    <row r="996" spans="5:5">
      <c r="E996" s="32"/>
    </row>
    <row r="997" spans="5:5">
      <c r="E997" s="32"/>
    </row>
    <row r="998" spans="5:5">
      <c r="E998" s="32"/>
    </row>
    <row r="999" spans="5:5">
      <c r="E999" s="32"/>
    </row>
    <row r="1000" spans="5:5">
      <c r="E1000" s="32"/>
    </row>
    <row r="1001" spans="5:5">
      <c r="E1001" s="32"/>
    </row>
    <row r="1002" spans="5:5">
      <c r="E1002" s="32"/>
    </row>
    <row r="1003" spans="5:5">
      <c r="E1003" s="32"/>
    </row>
    <row r="1004" spans="5:5">
      <c r="E1004" s="32"/>
    </row>
    <row r="1005" spans="5:5">
      <c r="E1005" s="32"/>
    </row>
    <row r="1006" spans="5:5">
      <c r="E1006" s="32"/>
    </row>
    <row r="1007" spans="5:5">
      <c r="E1007" s="32"/>
    </row>
    <row r="1008" spans="5:5">
      <c r="E1008" s="32"/>
    </row>
    <row r="1009" spans="5:5">
      <c r="E1009" s="32"/>
    </row>
    <row r="1010" spans="5:5">
      <c r="E1010" s="32"/>
    </row>
    <row r="1011" spans="5:5">
      <c r="E1011" s="32"/>
    </row>
    <row r="1012" spans="5:5">
      <c r="E1012" s="32"/>
    </row>
    <row r="1013" spans="5:5">
      <c r="E1013" s="32"/>
    </row>
    <row r="1014" spans="5:5">
      <c r="E1014" s="32"/>
    </row>
    <row r="1015" spans="5:5">
      <c r="E1015" s="32"/>
    </row>
    <row r="1016" spans="5:5">
      <c r="E1016" s="32"/>
    </row>
    <row r="1017" spans="5:5">
      <c r="E1017" s="32"/>
    </row>
    <row r="1018" spans="5:5">
      <c r="E1018" s="32"/>
    </row>
    <row r="1019" spans="5:5">
      <c r="E1019" s="32"/>
    </row>
    <row r="1020" spans="5:5">
      <c r="E1020" s="32"/>
    </row>
    <row r="1021" spans="5:5">
      <c r="E1021" s="32"/>
    </row>
    <row r="1022" spans="5:5">
      <c r="E1022" s="32"/>
    </row>
    <row r="1023" spans="5:5">
      <c r="E1023" s="32"/>
    </row>
    <row r="1024" spans="5:5">
      <c r="E1024" s="32"/>
    </row>
    <row r="1025" spans="5:5">
      <c r="E1025" s="32"/>
    </row>
    <row r="1026" spans="5:5">
      <c r="E1026" s="32"/>
    </row>
    <row r="1027" spans="5:5">
      <c r="E1027" s="32"/>
    </row>
    <row r="1028" spans="5:5">
      <c r="E1028" s="32"/>
    </row>
    <row r="1029" spans="5:5">
      <c r="E1029" s="32"/>
    </row>
    <row r="1030" spans="5:5">
      <c r="E1030" s="32"/>
    </row>
    <row r="1031" spans="5:5">
      <c r="E1031" s="32"/>
    </row>
    <row r="1032" spans="5:5">
      <c r="E1032" s="32"/>
    </row>
    <row r="1033" spans="5:5">
      <c r="E1033" s="32"/>
    </row>
    <row r="1034" spans="5:5">
      <c r="E1034" s="32"/>
    </row>
    <row r="1035" spans="5:5">
      <c r="E1035" s="32"/>
    </row>
    <row r="1036" spans="5:5">
      <c r="E1036" s="32"/>
    </row>
    <row r="1037" spans="5:5">
      <c r="E1037" s="32"/>
    </row>
    <row r="1038" spans="5:5">
      <c r="E1038" s="32"/>
    </row>
    <row r="1039" spans="5:5">
      <c r="E1039" s="32"/>
    </row>
    <row r="1040" spans="5:5">
      <c r="E1040" s="32"/>
    </row>
    <row r="1041" spans="5:5">
      <c r="E1041" s="32"/>
    </row>
    <row r="1042" spans="5:5">
      <c r="E1042" s="32"/>
    </row>
    <row r="1043" spans="5:5">
      <c r="E1043" s="32"/>
    </row>
    <row r="1044" spans="5:5">
      <c r="E1044" s="32"/>
    </row>
    <row r="1045" spans="5:5">
      <c r="E1045" s="32"/>
    </row>
    <row r="1046" spans="5:5">
      <c r="E1046" s="32"/>
    </row>
    <row r="1047" spans="5:5">
      <c r="E1047" s="32"/>
    </row>
    <row r="1048" spans="5:5">
      <c r="E1048" s="32"/>
    </row>
    <row r="1049" spans="5:5">
      <c r="E1049" s="32"/>
    </row>
    <row r="1050" spans="5:5">
      <c r="E1050" s="32"/>
    </row>
    <row r="1051" spans="5:5">
      <c r="E1051" s="32"/>
    </row>
    <row r="1052" spans="5:5">
      <c r="E1052" s="32"/>
    </row>
    <row r="1053" spans="5:5">
      <c r="E1053" s="32"/>
    </row>
    <row r="1054" spans="5:5">
      <c r="E1054" s="32"/>
    </row>
    <row r="1055" spans="5:5">
      <c r="E1055" s="32"/>
    </row>
    <row r="1056" spans="5:5">
      <c r="E1056" s="32"/>
    </row>
    <row r="1057" spans="5:5">
      <c r="E1057" s="32"/>
    </row>
    <row r="1058" spans="5:5">
      <c r="E1058" s="32"/>
    </row>
    <row r="1059" spans="5:5">
      <c r="E1059" s="32"/>
    </row>
    <row r="1060" spans="5:5">
      <c r="E1060" s="32"/>
    </row>
    <row r="1061" spans="5:5">
      <c r="E1061" s="32"/>
    </row>
    <row r="1062" spans="5:5">
      <c r="E1062" s="32"/>
    </row>
    <row r="1063" spans="5:5">
      <c r="E1063" s="32"/>
    </row>
    <row r="1064" spans="5:5">
      <c r="E1064" s="32"/>
    </row>
    <row r="1065" spans="5:5">
      <c r="E1065" s="32"/>
    </row>
    <row r="1066" spans="5:5">
      <c r="E1066" s="32"/>
    </row>
    <row r="1067" spans="5:5">
      <c r="E1067" s="32"/>
    </row>
    <row r="1068" spans="5:5">
      <c r="E1068" s="32"/>
    </row>
    <row r="1069" spans="5:5">
      <c r="E1069" s="32"/>
    </row>
    <row r="1070" spans="5:5">
      <c r="E1070" s="32"/>
    </row>
    <row r="1071" spans="5:5">
      <c r="E1071" s="32"/>
    </row>
    <row r="1072" spans="5:5">
      <c r="E1072" s="32"/>
    </row>
    <row r="1073" spans="5:5">
      <c r="E1073" s="32"/>
    </row>
    <row r="1074" spans="5:5">
      <c r="E1074" s="32"/>
    </row>
    <row r="1075" spans="5:5">
      <c r="E1075" s="32"/>
    </row>
    <row r="1076" spans="5:5">
      <c r="E1076" s="32"/>
    </row>
    <row r="1077" spans="5:5">
      <c r="E1077" s="32"/>
    </row>
    <row r="1078" spans="5:5">
      <c r="E1078" s="32"/>
    </row>
    <row r="1079" spans="5:5">
      <c r="E1079" s="32"/>
    </row>
    <row r="1080" spans="5:5">
      <c r="E1080" s="32"/>
    </row>
    <row r="1081" spans="5:5">
      <c r="E1081" s="32"/>
    </row>
    <row r="1082" spans="5:5">
      <c r="E1082" s="32"/>
    </row>
    <row r="1083" spans="5:5">
      <c r="E1083" s="32"/>
    </row>
    <row r="1084" spans="5:5">
      <c r="E1084" s="32"/>
    </row>
    <row r="1085" spans="5:5">
      <c r="E1085" s="32"/>
    </row>
    <row r="1086" spans="5:5">
      <c r="E1086" s="32"/>
    </row>
    <row r="1087" spans="5:5">
      <c r="E1087" s="32"/>
    </row>
    <row r="1088" spans="5:5">
      <c r="E1088" s="32"/>
    </row>
    <row r="1089" spans="5:5">
      <c r="E1089" s="32"/>
    </row>
    <row r="1090" spans="5:5">
      <c r="E1090" s="32"/>
    </row>
    <row r="1091" spans="5:5">
      <c r="E1091" s="32"/>
    </row>
    <row r="1092" spans="5:5">
      <c r="E1092" s="32"/>
    </row>
    <row r="1093" spans="5:5">
      <c r="E1093" s="32"/>
    </row>
    <row r="1094" spans="5:5">
      <c r="E1094" s="32"/>
    </row>
    <row r="1095" spans="5:5">
      <c r="E1095" s="32"/>
    </row>
    <row r="1096" spans="5:5">
      <c r="E1096" s="32"/>
    </row>
    <row r="1097" spans="5:5">
      <c r="E1097" s="32"/>
    </row>
    <row r="1098" spans="5:5">
      <c r="E1098" s="32"/>
    </row>
    <row r="1099" spans="5:5">
      <c r="E1099" s="32"/>
    </row>
    <row r="1100" spans="5:5">
      <c r="E1100" s="32"/>
    </row>
    <row r="1101" spans="5:5">
      <c r="E1101" s="32"/>
    </row>
    <row r="1102" spans="5:5">
      <c r="E1102" s="32"/>
    </row>
    <row r="1103" spans="5:5">
      <c r="E1103" s="32"/>
    </row>
    <row r="1104" spans="5:5">
      <c r="E1104" s="32"/>
    </row>
    <row r="1105" spans="5:5">
      <c r="E1105" s="32"/>
    </row>
    <row r="1106" spans="5:5">
      <c r="E1106" s="32"/>
    </row>
    <row r="1107" spans="5:5">
      <c r="E1107" s="32"/>
    </row>
    <row r="1108" spans="5:5">
      <c r="E1108" s="32"/>
    </row>
    <row r="1109" spans="5:5">
      <c r="E1109" s="32"/>
    </row>
    <row r="1110" spans="5:5">
      <c r="E1110" s="32"/>
    </row>
    <row r="1111" spans="5:5">
      <c r="E1111" s="32"/>
    </row>
    <row r="1112" spans="5:5">
      <c r="E1112" s="32"/>
    </row>
    <row r="1113" spans="5:5">
      <c r="E1113" s="32"/>
    </row>
    <row r="1114" spans="5:5">
      <c r="E1114" s="32"/>
    </row>
    <row r="1115" spans="5:5">
      <c r="E1115" s="32"/>
    </row>
    <row r="1116" spans="5:5">
      <c r="E1116" s="32"/>
    </row>
    <row r="1117" spans="5:5">
      <c r="E1117" s="32"/>
    </row>
    <row r="1118" spans="5:5">
      <c r="E1118" s="32"/>
    </row>
    <row r="1119" spans="5:5">
      <c r="E1119" s="32"/>
    </row>
    <row r="1120" spans="5:5">
      <c r="E1120" s="32"/>
    </row>
    <row r="1121" spans="5:5">
      <c r="E1121" s="32"/>
    </row>
    <row r="1122" spans="5:5">
      <c r="E1122" s="32"/>
    </row>
    <row r="1123" spans="5:5">
      <c r="E1123" s="32"/>
    </row>
    <row r="1124" spans="5:5">
      <c r="E1124" s="32"/>
    </row>
    <row r="1125" spans="5:5">
      <c r="E1125" s="32"/>
    </row>
    <row r="1126" spans="5:5">
      <c r="E1126" s="32"/>
    </row>
    <row r="1127" spans="5:5">
      <c r="E1127" s="32"/>
    </row>
    <row r="1128" spans="5:5">
      <c r="E1128" s="32"/>
    </row>
    <row r="1129" spans="5:5">
      <c r="E1129" s="32"/>
    </row>
    <row r="1130" spans="5:5">
      <c r="E1130" s="32"/>
    </row>
    <row r="1131" spans="5:5">
      <c r="E1131" s="32"/>
    </row>
    <row r="1132" spans="5:5">
      <c r="E1132" s="32"/>
    </row>
    <row r="1133" spans="5:5">
      <c r="E1133" s="32"/>
    </row>
    <row r="1134" spans="5:5">
      <c r="E1134" s="32"/>
    </row>
    <row r="1135" spans="5:5">
      <c r="E1135" s="32"/>
    </row>
    <row r="1136" spans="5:5">
      <c r="E1136" s="32"/>
    </row>
    <row r="1137" spans="5:5">
      <c r="E1137" s="32"/>
    </row>
    <row r="1138" spans="5:5">
      <c r="E1138" s="32"/>
    </row>
    <row r="1139" spans="5:5">
      <c r="E1139" s="32"/>
    </row>
    <row r="1140" spans="5:5">
      <c r="E1140" s="32"/>
    </row>
    <row r="1141" spans="5:5">
      <c r="E1141" s="32"/>
    </row>
    <row r="1142" spans="5:5">
      <c r="E1142" s="32"/>
    </row>
    <row r="1143" spans="5:5">
      <c r="E1143" s="32"/>
    </row>
    <row r="1144" spans="5:5">
      <c r="E1144" s="32"/>
    </row>
    <row r="1145" spans="5:5">
      <c r="E1145" s="32"/>
    </row>
    <row r="1146" spans="5:5">
      <c r="E1146" s="32"/>
    </row>
    <row r="1147" spans="5:5">
      <c r="E1147" s="32"/>
    </row>
    <row r="1148" spans="5:5">
      <c r="E1148" s="32"/>
    </row>
    <row r="1149" spans="5:5">
      <c r="E1149" s="32"/>
    </row>
    <row r="1150" spans="5:5">
      <c r="E1150" s="32"/>
    </row>
    <row r="1151" spans="5:5">
      <c r="E1151" s="32"/>
    </row>
    <row r="1152" spans="5:5">
      <c r="E1152" s="32"/>
    </row>
    <row r="1153" spans="5:5">
      <c r="E1153" s="32"/>
    </row>
    <row r="1154" spans="5:5">
      <c r="E1154" s="32"/>
    </row>
    <row r="1155" spans="5:5">
      <c r="E1155" s="32"/>
    </row>
    <row r="1156" spans="5:5">
      <c r="E1156" s="32"/>
    </row>
    <row r="1157" spans="5:5">
      <c r="E1157" s="32"/>
    </row>
    <row r="1158" spans="5:5">
      <c r="E1158" s="32"/>
    </row>
    <row r="1159" spans="5:5">
      <c r="E1159" s="32"/>
    </row>
    <row r="1160" spans="5:5">
      <c r="E1160" s="32"/>
    </row>
    <row r="1161" spans="5:5">
      <c r="E1161" s="32"/>
    </row>
    <row r="1162" spans="5:5">
      <c r="E1162" s="32"/>
    </row>
    <row r="1163" spans="5:5">
      <c r="E1163" s="32"/>
    </row>
    <row r="1164" spans="5:5">
      <c r="E1164" s="32"/>
    </row>
    <row r="1165" spans="5:5">
      <c r="E1165" s="32"/>
    </row>
    <row r="1166" spans="5:5">
      <c r="E1166" s="32"/>
    </row>
    <row r="1167" spans="5:5">
      <c r="E1167" s="32"/>
    </row>
    <row r="1168" spans="5:5">
      <c r="E1168" s="32"/>
    </row>
    <row r="1169" spans="5:5">
      <c r="E1169" s="32"/>
    </row>
    <row r="1170" spans="5:5">
      <c r="E1170" s="32"/>
    </row>
    <row r="1171" spans="5:5">
      <c r="E1171" s="32"/>
    </row>
    <row r="1172" spans="5:5">
      <c r="E1172" s="32"/>
    </row>
    <row r="1173" spans="5:5">
      <c r="E1173" s="32"/>
    </row>
    <row r="1174" spans="5:5">
      <c r="E1174" s="32"/>
    </row>
    <row r="1175" spans="5:5">
      <c r="E1175" s="32"/>
    </row>
    <row r="1176" spans="5:5">
      <c r="E1176" s="32"/>
    </row>
    <row r="1177" spans="5:5">
      <c r="E1177" s="32"/>
    </row>
    <row r="1178" spans="5:5">
      <c r="E1178" s="32"/>
    </row>
    <row r="1179" spans="5:5">
      <c r="E1179" s="32"/>
    </row>
    <row r="1180" spans="5:5">
      <c r="E1180" s="32"/>
    </row>
    <row r="1181" spans="5:5">
      <c r="E1181" s="32"/>
    </row>
    <row r="1182" spans="5:5">
      <c r="E1182" s="32"/>
    </row>
    <row r="1183" spans="5:5">
      <c r="E1183" s="32"/>
    </row>
    <row r="1184" spans="5:5">
      <c r="E1184" s="32"/>
    </row>
    <row r="1185" spans="5:5">
      <c r="E1185" s="32"/>
    </row>
    <row r="1186" spans="5:5">
      <c r="E1186" s="32"/>
    </row>
    <row r="1187" spans="5:5">
      <c r="E1187" s="32"/>
    </row>
    <row r="1188" spans="5:5">
      <c r="E1188" s="32"/>
    </row>
    <row r="1189" spans="5:5">
      <c r="E1189" s="32"/>
    </row>
    <row r="1190" spans="5:5">
      <c r="E1190" s="32"/>
    </row>
    <row r="1191" spans="5:5">
      <c r="E1191" s="32"/>
    </row>
    <row r="1192" spans="5:5">
      <c r="E1192" s="32"/>
    </row>
    <row r="1193" spans="5:5">
      <c r="E1193" s="32"/>
    </row>
    <row r="1194" spans="5:5">
      <c r="E1194" s="32"/>
    </row>
    <row r="1195" spans="5:5">
      <c r="E1195" s="32"/>
    </row>
    <row r="1196" spans="5:5">
      <c r="E1196" s="32"/>
    </row>
    <row r="1197" spans="5:5">
      <c r="E1197" s="32"/>
    </row>
    <row r="1198" spans="5:5">
      <c r="E1198" s="32"/>
    </row>
    <row r="1199" spans="5:5">
      <c r="E1199" s="32"/>
    </row>
    <row r="1200" spans="5:5">
      <c r="E1200" s="32"/>
    </row>
    <row r="1201" spans="5:5">
      <c r="E1201" s="32"/>
    </row>
    <row r="1202" spans="5:5">
      <c r="E1202" s="32"/>
    </row>
    <row r="1203" spans="5:5">
      <c r="E1203" s="32"/>
    </row>
    <row r="1204" spans="5:5">
      <c r="E1204" s="32"/>
    </row>
    <row r="1205" spans="5:5">
      <c r="E1205" s="32"/>
    </row>
    <row r="1206" spans="5:5">
      <c r="E1206" s="32"/>
    </row>
    <row r="1207" spans="5:5">
      <c r="E1207" s="32"/>
    </row>
    <row r="1208" spans="5:5">
      <c r="E1208" s="32"/>
    </row>
    <row r="1209" spans="5:5">
      <c r="E1209" s="32"/>
    </row>
    <row r="1210" spans="5:5">
      <c r="E1210" s="32"/>
    </row>
    <row r="1211" spans="5:5">
      <c r="E1211" s="32"/>
    </row>
    <row r="1212" spans="5:5">
      <c r="E1212" s="32"/>
    </row>
    <row r="1213" spans="5:5">
      <c r="E1213" s="32"/>
    </row>
    <row r="1214" spans="5:5">
      <c r="E1214" s="32"/>
    </row>
    <row r="1215" spans="5:5">
      <c r="E1215" s="32"/>
    </row>
    <row r="1216" spans="5:5">
      <c r="E1216" s="32"/>
    </row>
    <row r="1217" spans="5:5">
      <c r="E1217" s="32"/>
    </row>
    <row r="1218" spans="5:5">
      <c r="E1218" s="32"/>
    </row>
    <row r="1219" spans="5:5">
      <c r="E1219" s="32"/>
    </row>
    <row r="1220" spans="5:5">
      <c r="E1220" s="32"/>
    </row>
    <row r="1221" spans="5:5">
      <c r="E1221" s="32"/>
    </row>
    <row r="1222" spans="5:5">
      <c r="E1222" s="32"/>
    </row>
    <row r="1223" spans="5:5">
      <c r="E1223" s="32"/>
    </row>
    <row r="1224" spans="5:5">
      <c r="E1224" s="32"/>
    </row>
    <row r="1225" spans="5:5">
      <c r="E1225" s="32"/>
    </row>
    <row r="1226" spans="5:5">
      <c r="E1226" s="32"/>
    </row>
    <row r="1227" spans="5:5">
      <c r="E1227" s="32"/>
    </row>
    <row r="1228" spans="5:5">
      <c r="E1228" s="32"/>
    </row>
    <row r="1229" spans="5:5">
      <c r="E1229" s="32"/>
    </row>
    <row r="1230" spans="5:5">
      <c r="E1230" s="32"/>
    </row>
    <row r="1231" spans="5:5">
      <c r="E1231" s="32"/>
    </row>
    <row r="1232" spans="5:5">
      <c r="E1232" s="32"/>
    </row>
    <row r="1233" spans="5:5">
      <c r="E1233" s="32"/>
    </row>
    <row r="1234" spans="5:5">
      <c r="E1234" s="32"/>
    </row>
    <row r="1235" spans="5:5">
      <c r="E1235" s="32"/>
    </row>
    <row r="1236" spans="5:5">
      <c r="E1236" s="32"/>
    </row>
    <row r="1237" spans="5:5">
      <c r="E1237" s="32"/>
    </row>
    <row r="1238" spans="5:5">
      <c r="E1238" s="32"/>
    </row>
    <row r="1239" spans="5:5">
      <c r="E1239" s="32"/>
    </row>
    <row r="1240" spans="5:5">
      <c r="E1240" s="32"/>
    </row>
    <row r="1241" spans="5:5">
      <c r="E1241" s="32"/>
    </row>
    <row r="1242" spans="5:5">
      <c r="E1242" s="32"/>
    </row>
    <row r="1243" spans="5:5">
      <c r="E1243" s="32"/>
    </row>
    <row r="1244" spans="5:5">
      <c r="E1244" s="32"/>
    </row>
    <row r="1245" spans="5:5">
      <c r="E1245" s="32"/>
    </row>
    <row r="1246" spans="5:5">
      <c r="E1246" s="32"/>
    </row>
    <row r="1247" spans="5:5">
      <c r="E1247" s="32"/>
    </row>
    <row r="1248" spans="5:5">
      <c r="E1248" s="32"/>
    </row>
    <row r="1249" spans="5:5">
      <c r="E1249" s="32"/>
    </row>
    <row r="1250" spans="5:5">
      <c r="E1250" s="32"/>
    </row>
    <row r="1251" spans="5:5">
      <c r="E1251" s="32"/>
    </row>
    <row r="1252" spans="5:5">
      <c r="E1252" s="32"/>
    </row>
    <row r="1253" spans="5:5">
      <c r="E1253" s="32"/>
    </row>
    <row r="1254" spans="5:5">
      <c r="E1254" s="32"/>
    </row>
    <row r="1255" spans="5:5">
      <c r="E1255" s="32"/>
    </row>
    <row r="1256" spans="5:5">
      <c r="E1256" s="32"/>
    </row>
    <row r="1257" spans="5:5">
      <c r="E1257" s="32"/>
    </row>
    <row r="1258" spans="5:5">
      <c r="E1258" s="32"/>
    </row>
    <row r="1259" spans="5:5">
      <c r="E1259" s="32"/>
    </row>
    <row r="1260" spans="5:5">
      <c r="E1260" s="32"/>
    </row>
    <row r="1261" spans="5:5">
      <c r="E1261" s="32"/>
    </row>
    <row r="1262" spans="5:5">
      <c r="E1262" s="32"/>
    </row>
    <row r="1263" spans="5:5">
      <c r="E1263" s="32"/>
    </row>
    <row r="1264" spans="5:5">
      <c r="E1264" s="32"/>
    </row>
  </sheetData>
  <sheetProtection selectLockedCells="1"/>
  <customSheetViews>
    <customSheetView guid="{BB909392-CCCA-43FD-95B0-E9E2F05A416B}" showGridLines="0" showRuler="0">
      <selection activeCell="E12" sqref="E12"/>
      <pageMargins left="0.75" right="0.5" top="0.5" bottom="0.5" header="0.5" footer="0.5"/>
      <printOptions horizontalCentered="1"/>
      <pageSetup scale="80" orientation="portrait" r:id="rId1"/>
      <headerFooter alignWithMargins="0"/>
    </customSheetView>
  </customSheetViews>
  <mergeCells count="3">
    <mergeCell ref="C13:D13"/>
    <mergeCell ref="B5:D5"/>
    <mergeCell ref="F5:H5"/>
  </mergeCells>
  <phoneticPr fontId="0" type="noConversion"/>
  <conditionalFormatting sqref="A18:D377">
    <cfRule type="expression" dxfId="7" priority="1" stopIfTrue="1">
      <formula>IF(ROW(A18)&gt;Last_Row,TRUE, FALSE)</formula>
    </cfRule>
    <cfRule type="expression" dxfId="6" priority="2" stopIfTrue="1">
      <formula>IF(ROW(A18)=Last_Row,TRUE, FALSE)</formula>
    </cfRule>
    <cfRule type="expression" dxfId="5" priority="3" stopIfTrue="1">
      <formula>IF(ROW(A18)&lt;Last_Row,TRUE, FALSE)</formula>
    </cfRule>
  </conditionalFormatting>
  <conditionalFormatting sqref="F18:I377">
    <cfRule type="expression" dxfId="4" priority="4" stopIfTrue="1">
      <formula>IF(ROW(F18)&gt;Last_Row,TRUE, FALSE)</formula>
    </cfRule>
    <cfRule type="expression" dxfId="3" priority="5" stopIfTrue="1">
      <formula>IF(ROW(F18)=Last_Row,TRUE, FALSE)</formula>
    </cfRule>
    <cfRule type="expression" dxfId="2" priority="6" stopIfTrue="1">
      <formula>IF(ROW(F18)&lt;=Last_Row,TRUE, FALSE)</formula>
    </cfRule>
  </conditionalFormatting>
  <conditionalFormatting sqref="E18:E377">
    <cfRule type="expression" dxfId="1" priority="7" stopIfTrue="1">
      <formula>IF(ROW(E18)&gt;Last_Row,TRUE, FALSE)</formula>
    </cfRule>
    <cfRule type="expression" dxfId="0" priority="8" stopIfTrue="1">
      <formula>IF(ROW(E18)=Last_Row,TRUE, FALSE)</formula>
    </cfRule>
  </conditionalFormatting>
  <dataValidations disablePrompts="1" count="3">
    <dataValidation type="whole" allowBlank="1" showInputMessage="1" showErrorMessage="1" errorTitle="Years" error="Please enter a whole number of years from 1 to 30." sqref="D8">
      <formula1>1</formula1>
      <formula2>30</formula2>
    </dataValidation>
    <dataValidation type="date" operator="greaterThanOrEqual" allowBlank="1" showInputMessage="1" showErrorMessage="1" errorTitle="Date" error="Please enter a valid date greater than or equal to January 1, 1900." sqref="D10 D9">
      <formula1>1</formula1>
    </dataValidation>
    <dataValidation allowBlank="1" showErrorMessage="1" promptTitle="Extra Payments" prompt="Enter an amount here if you want to make additional principal payments every pay period.&#10;&#10;For occasional extra payments, enter the extra principal amounts directly in the 'Extra Payment' column below." sqref="D11"/>
  </dataValidations>
  <printOptions horizontalCentered="1"/>
  <pageMargins left="0.75" right="0.5" top="0.5" bottom="0.5" header="0.5" footer="0.5"/>
  <pageSetup scale="80" orientation="portrait" r:id="rId2"/>
  <headerFooter alignWithMargins="0"/>
  <ignoredErrors>
    <ignoredError sqref="F18 F19:F21 I23:I377 F22 I18:I22 F23:G377" evalError="1"/>
    <ignoredError sqref="E18:E377" evalError="1" unlockedFormula="1"/>
    <ignoredError sqref="B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21</vt:i4>
      </vt:variant>
    </vt:vector>
  </HeadingPairs>
  <TitlesOfParts>
    <vt:vector size="22" baseType="lpstr">
      <vt:lpstr>Amortization Table</vt:lpstr>
      <vt:lpstr>Beg_Bal</vt:lpstr>
      <vt:lpstr>Data</vt:lpstr>
      <vt:lpstr>End_Bal</vt:lpstr>
      <vt:lpstr>Extra_Pay</vt:lpstr>
      <vt:lpstr>Full_Print</vt:lpstr>
      <vt:lpstr>Int</vt:lpstr>
      <vt:lpstr>Interest_Rate</vt:lpstr>
      <vt:lpstr>Loan_Amount</vt:lpstr>
      <vt:lpstr>Loan_Start</vt:lpstr>
      <vt:lpstr>Loan_Years</vt:lpstr>
      <vt:lpstr>Num_Pmt_Per_Year</vt:lpstr>
      <vt:lpstr>Pay_Date</vt:lpstr>
      <vt:lpstr>Pay_Num</vt:lpstr>
      <vt:lpstr>Princ</vt:lpstr>
      <vt:lpstr>'Amortization Table'!Print_Titles</vt:lpstr>
      <vt:lpstr>Sched_Pay</vt:lpstr>
      <vt:lpstr>Scheduled_Extra_Payments</vt:lpstr>
      <vt:lpstr>Scheduled_Interest_Rate</vt:lpstr>
      <vt:lpstr>Scheduled_Monthly_Payment</vt:lpstr>
      <vt:lpstr>Total_Interest</vt:lpstr>
      <vt:lpstr>Total_Pay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PCM</cp:lastModifiedBy>
  <cp:lastPrinted>2000-10-20T19:37:33Z</cp:lastPrinted>
  <dcterms:created xsi:type="dcterms:W3CDTF">2000-08-25T00:46:01Z</dcterms:created>
  <dcterms:modified xsi:type="dcterms:W3CDTF">2007-04-16T17:59:55Z</dcterms:modified>
</cp:coreProperties>
</file>