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radomesa365-my.sharepoint.com/personal/mapierce2_coloradomesa_edu/Documents/Desktop/"/>
    </mc:Choice>
  </mc:AlternateContent>
  <xr:revisionPtr revIDLastSave="33" documentId="8_{5FEAD562-2C9F-4F8D-A8D1-834D013D4896}" xr6:coauthVersionLast="47" xr6:coauthVersionMax="47" xr10:uidLastSave="{69BC8F76-32DC-4300-ABA7-99E12A7E6AE0}"/>
  <bookViews>
    <workbookView xWindow="-120" yWindow="-120" windowWidth="29040" windowHeight="16440" xr2:uid="{AB9F1756-89FD-4B9C-BA39-F8AC5423858A}"/>
  </bookViews>
  <sheets>
    <sheet name="Linear" sheetId="1" r:id="rId1"/>
    <sheet name="Exponential" sheetId="2" r:id="rId2"/>
    <sheet name="Logistic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7" i="2"/>
  <c r="D7" i="2"/>
  <c r="D20" i="3"/>
  <c r="D21" i="3"/>
  <c r="D22" i="3"/>
  <c r="D23" i="3"/>
  <c r="D24" i="3"/>
  <c r="D25" i="3"/>
  <c r="D26" i="3"/>
  <c r="D27" i="3"/>
  <c r="D28" i="3"/>
  <c r="D29" i="3"/>
  <c r="D7" i="3"/>
  <c r="A8" i="3"/>
  <c r="A9" i="3" s="1"/>
  <c r="A10" i="3" s="1"/>
  <c r="A11" i="3" s="1"/>
  <c r="A12" i="3" s="1"/>
  <c r="D12" i="3" s="1"/>
  <c r="D8" i="2"/>
  <c r="A8" i="2"/>
  <c r="A7" i="1"/>
  <c r="A8" i="1" s="1"/>
  <c r="C6" i="1"/>
  <c r="D11" i="3" l="1"/>
  <c r="D10" i="3"/>
  <c r="D9" i="3"/>
  <c r="D8" i="3"/>
  <c r="A13" i="3"/>
  <c r="D13" i="3" s="1"/>
  <c r="A9" i="2"/>
  <c r="A9" i="1"/>
  <c r="A10" i="2" l="1"/>
  <c r="D9" i="2"/>
  <c r="A14" i="3"/>
  <c r="D14" i="3" s="1"/>
  <c r="A10" i="1"/>
  <c r="A11" i="2" l="1"/>
  <c r="D10" i="2"/>
  <c r="A15" i="3"/>
  <c r="D15" i="3" s="1"/>
  <c r="A11" i="1"/>
  <c r="D11" i="2" l="1"/>
  <c r="A12" i="2"/>
  <c r="A16" i="3"/>
  <c r="D16" i="3" s="1"/>
  <c r="A12" i="1"/>
  <c r="D12" i="2" l="1"/>
  <c r="A13" i="2"/>
  <c r="A17" i="3"/>
  <c r="D17" i="3" s="1"/>
  <c r="A13" i="1"/>
  <c r="D13" i="2" l="1"/>
  <c r="A14" i="2"/>
  <c r="A18" i="3"/>
  <c r="D18" i="3" s="1"/>
  <c r="A14" i="1"/>
  <c r="D14" i="2" l="1"/>
  <c r="A15" i="2"/>
  <c r="A19" i="3"/>
  <c r="D19" i="3" s="1"/>
  <c r="A15" i="1"/>
  <c r="D15" i="2" l="1"/>
  <c r="A16" i="2"/>
  <c r="A16" i="1"/>
  <c r="D16" i="2" l="1"/>
  <c r="A17" i="2"/>
  <c r="D17" i="2" l="1"/>
  <c r="A18" i="2"/>
  <c r="D18" i="2" l="1"/>
  <c r="A19" i="2"/>
  <c r="D19" i="2" s="1"/>
</calcChain>
</file>

<file path=xl/sharedStrings.xml><?xml version="1.0" encoding="utf-8"?>
<sst xmlns="http://schemas.openxmlformats.org/spreadsheetml/2006/main" count="27" uniqueCount="20">
  <si>
    <t>Ebola Outbreak: Chapter 2, Activity 1</t>
  </si>
  <si>
    <t>Linear Growth Model</t>
  </si>
  <si>
    <t>Chart A (editable)</t>
  </si>
  <si>
    <t xml:space="preserve">Month </t>
  </si>
  <si>
    <t>Actual number of cases</t>
  </si>
  <si>
    <t>Number of cases predicted by linear growth model</t>
  </si>
  <si>
    <t>Ebola Outbreak: Chapter 2, Activities 1-2</t>
  </si>
  <si>
    <t>Exponential Growth Model</t>
  </si>
  <si>
    <t>growth rate</t>
  </si>
  <si>
    <r>
      <rPr>
        <i/>
        <sz val="14"/>
        <color theme="1"/>
        <rFont val="Calibri"/>
        <family val="2"/>
        <scheme val="minor"/>
      </rPr>
      <t xml:space="preserve">r </t>
    </r>
    <r>
      <rPr>
        <sz val="14"/>
        <color theme="1"/>
        <rFont val="Calibri"/>
        <family val="2"/>
        <scheme val="minor"/>
      </rPr>
      <t>=</t>
    </r>
  </si>
  <si>
    <t>Chart B (editable)</t>
  </si>
  <si>
    <t>Number of cases predicted by exponential growth model</t>
  </si>
  <si>
    <t>Chart C (editable)</t>
  </si>
  <si>
    <t>.</t>
  </si>
  <si>
    <t>Ebola Outbreak: Chapter 2, Activities 2-3</t>
  </si>
  <si>
    <t>Logistic Growth Model</t>
  </si>
  <si>
    <t>Carrying Capacity</t>
  </si>
  <si>
    <r>
      <rPr>
        <b/>
        <i/>
        <sz val="12"/>
        <color theme="1"/>
        <rFont val="Calibri"/>
        <family val="2"/>
        <scheme val="minor"/>
      </rPr>
      <t xml:space="preserve">K </t>
    </r>
    <r>
      <rPr>
        <b/>
        <sz val="12"/>
        <color theme="1"/>
        <rFont val="Calibri"/>
        <family val="2"/>
        <scheme val="minor"/>
      </rPr>
      <t>=</t>
    </r>
  </si>
  <si>
    <r>
      <rPr>
        <b/>
        <i/>
        <sz val="12"/>
        <color rgb="FF000000"/>
        <rFont val="Calibri"/>
      </rPr>
      <t xml:space="preserve">r </t>
    </r>
    <r>
      <rPr>
        <b/>
        <sz val="12"/>
        <color rgb="FF000000"/>
        <rFont val="Calibri"/>
      </rPr>
      <t>=1.304</t>
    </r>
  </si>
  <si>
    <t>Number of cases predicted by logistic growth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</si>
</sst>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</font>
    <font>
      <b/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7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2" fillId="7" borderId="0" xfId="0" applyFont="1" applyFill="1"/>
    <xf numFmtId="3" fontId="2" fillId="6" borderId="0" xfId="0" applyNumberFormat="1" applyFont="1" applyFill="1"/>
    <xf numFmtId="3" fontId="2" fillId="5" borderId="0" xfId="0" applyNumberFormat="1" applyFont="1" applyFill="1"/>
    <xf numFmtId="3" fontId="2" fillId="8" borderId="0" xfId="0" applyNumberFormat="1" applyFont="1" applyFill="1"/>
    <xf numFmtId="3" fontId="7" fillId="6" borderId="0" xfId="0" applyNumberFormat="1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3" fontId="7" fillId="6" borderId="0" xfId="0" applyNumberFormat="1" applyFont="1" applyFill="1" applyAlignment="1">
      <alignment vertical="center" wrapText="1"/>
    </xf>
    <xf numFmtId="0" fontId="8" fillId="9" borderId="0" xfId="0" applyFont="1" applyFill="1" applyAlignment="1">
      <alignment horizontal="right"/>
    </xf>
    <xf numFmtId="0" fontId="8" fillId="9" borderId="0" xfId="0" applyFont="1" applyFill="1" applyAlignment="1">
      <alignment horizontal="left"/>
    </xf>
    <xf numFmtId="0" fontId="1" fillId="10" borderId="1" xfId="0" applyFont="1" applyFill="1" applyBorder="1" applyAlignment="1">
      <alignment horizontal="right" wrapText="1"/>
    </xf>
    <xf numFmtId="3" fontId="2" fillId="10" borderId="0" xfId="0" applyNumberFormat="1" applyFont="1" applyFill="1"/>
    <xf numFmtId="0" fontId="8" fillId="4" borderId="0" xfId="0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7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</a:t>
            </a:r>
            <a:r>
              <a:rPr lang="en-US" baseline="0"/>
              <a:t> of Ebola in West Africa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2103463642854"/>
          <c:y val="0.16056277056277057"/>
          <c:w val="0.67411658204079072"/>
          <c:h val="0.64721512083716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Linear!$B$5</c:f>
              <c:strCache>
                <c:ptCount val="1"/>
                <c:pt idx="0">
                  <c:v>Actual number of cases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Linear!$A$6:$A$12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Linear!$B$6:$B$12</c:f>
              <c:numCache>
                <c:formatCode>#,##0</c:formatCode>
                <c:ptCount val="7"/>
                <c:pt idx="0">
                  <c:v>49</c:v>
                </c:pt>
                <c:pt idx="1">
                  <c:v>253</c:v>
                </c:pt>
                <c:pt idx="2">
                  <c:v>270</c:v>
                </c:pt>
                <c:pt idx="3">
                  <c:v>599</c:v>
                </c:pt>
                <c:pt idx="4">
                  <c:v>1201</c:v>
                </c:pt>
                <c:pt idx="5">
                  <c:v>2599</c:v>
                </c:pt>
                <c:pt idx="6">
                  <c:v>5843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A-4EA9-A5DF-AB6021546A0A}"/>
            </c:ext>
          </c:extLst>
        </c:ser>
        <c:ser>
          <c:idx val="1"/>
          <c:order val="1"/>
          <c:tx>
            <c:strRef>
              <c:f>Linear!$C$5</c:f>
              <c:strCache>
                <c:ptCount val="1"/>
                <c:pt idx="0">
                  <c:v>Number of cases predicted by linear growth model</c:v>
                </c:pt>
              </c:strCache>
            </c:strRef>
          </c:tx>
          <c:spPr>
            <a:ln w="95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Linear!$A$6:$A$12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Linear!$C$6:$C$12</c:f>
              <c:numCache>
                <c:formatCode>#,##0</c:formatCode>
                <c:ptCount val="7"/>
                <c:pt idx="0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0A-4EA9-A5DF-AB6021546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19376"/>
        <c:axId val="32522624"/>
      </c:scatterChart>
      <c:valAx>
        <c:axId val="29419376"/>
        <c:scaling>
          <c:orientation val="minMax"/>
          <c:max val="6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Month,</a:t>
                </a:r>
                <a:r>
                  <a:rPr lang="en-US" sz="1200" baseline="0"/>
                  <a:t> </a:t>
                </a:r>
                <a:r>
                  <a:rPr lang="en-US" sz="1200" i="1" baseline="0"/>
                  <a:t>n</a:t>
                </a:r>
                <a:endParaRPr lang="en-US" sz="1200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22624"/>
        <c:crosses val="autoZero"/>
        <c:crossBetween val="midCat"/>
      </c:valAx>
      <c:valAx>
        <c:axId val="32522624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</a:t>
                </a:r>
                <a:r>
                  <a:rPr lang="en-US" sz="1200" baseline="0"/>
                  <a:t> Cases, </a:t>
                </a:r>
                <a:r>
                  <a:rPr lang="en-US" sz="1200" i="1" baseline="0"/>
                  <a:t>P</a:t>
                </a:r>
                <a:r>
                  <a:rPr lang="en-US" sz="1200" i="1" baseline="-2500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9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62813313674441"/>
          <c:y val="0.25019361216211611"/>
          <c:w val="0.1839869617891389"/>
          <c:h val="0.46969901489586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</a:t>
            </a:r>
            <a:r>
              <a:rPr lang="en-US" baseline="0"/>
              <a:t> of Ebola in West Africa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33290530076718"/>
          <c:y val="0.160146804835924"/>
          <c:w val="0.68509450899611501"/>
          <c:h val="0.63757224647437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Exponential!$B$6</c:f>
              <c:strCache>
                <c:ptCount val="1"/>
                <c:pt idx="0">
                  <c:v>Actual number of cases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Exponential!$A$7:$A$13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Exponential!$B$7:$B$13</c:f>
              <c:numCache>
                <c:formatCode>#,##0</c:formatCode>
                <c:ptCount val="7"/>
                <c:pt idx="0">
                  <c:v>49</c:v>
                </c:pt>
                <c:pt idx="1">
                  <c:v>253</c:v>
                </c:pt>
                <c:pt idx="2">
                  <c:v>270</c:v>
                </c:pt>
                <c:pt idx="3">
                  <c:v>599</c:v>
                </c:pt>
                <c:pt idx="4">
                  <c:v>1201</c:v>
                </c:pt>
                <c:pt idx="5">
                  <c:v>2599</c:v>
                </c:pt>
                <c:pt idx="6">
                  <c:v>5843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4-46EB-A0D0-9425158784D2}"/>
            </c:ext>
          </c:extLst>
        </c:ser>
        <c:ser>
          <c:idx val="1"/>
          <c:order val="1"/>
          <c:tx>
            <c:strRef>
              <c:f>Exponential!$C$6</c:f>
              <c:strCache>
                <c:ptCount val="1"/>
                <c:pt idx="0">
                  <c:v>Number of cases predicted by exponential growth 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E2-4FB8-9F79-EF5BB4654D81}"/>
              </c:ext>
            </c:extLst>
          </c:dPt>
          <c:xVal>
            <c:numRef>
              <c:f>Exponential!$A$7:$A$13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Exponential!$C$7:$C$13</c:f>
              <c:numCache>
                <c:formatCode>#,##0</c:formatCode>
                <c:ptCount val="7"/>
                <c:pt idx="0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F4-46EB-A0D0-9425158784D2}"/>
            </c:ext>
          </c:extLst>
        </c:ser>
        <c:ser>
          <c:idx val="2"/>
          <c:order val="2"/>
          <c:tx>
            <c:strRef>
              <c:f>Exponential!$D$6</c:f>
              <c:strCache>
                <c:ptCount val="1"/>
                <c:pt idx="0">
                  <c:v>Number of cases predicted by linear growth 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Exponential!$A$7:$A$13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Exponential!$D$7:$D$13</c:f>
              <c:numCache>
                <c:formatCode>#,##0</c:formatCode>
                <c:ptCount val="7"/>
                <c:pt idx="0">
                  <c:v>49</c:v>
                </c:pt>
                <c:pt idx="1">
                  <c:v>253</c:v>
                </c:pt>
                <c:pt idx="2">
                  <c:v>457</c:v>
                </c:pt>
                <c:pt idx="3">
                  <c:v>661</c:v>
                </c:pt>
                <c:pt idx="4">
                  <c:v>865</c:v>
                </c:pt>
                <c:pt idx="5">
                  <c:v>1069</c:v>
                </c:pt>
                <c:pt idx="6">
                  <c:v>1273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F4-46EB-A0D0-94251587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57488"/>
        <c:axId val="238928080"/>
      </c:scatterChart>
      <c:valAx>
        <c:axId val="309357488"/>
        <c:scaling>
          <c:orientation val="minMax"/>
          <c:max val="6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Month, </a:t>
                </a:r>
                <a:r>
                  <a:rPr lang="en-US" sz="1200" i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28080"/>
        <c:crosses val="autoZero"/>
        <c:crossBetween val="midCat"/>
      </c:valAx>
      <c:valAx>
        <c:axId val="23892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</a:t>
                </a:r>
                <a:r>
                  <a:rPr lang="en-US" sz="1200" baseline="0"/>
                  <a:t> Cases, </a:t>
                </a:r>
                <a:r>
                  <a:rPr lang="en-US" sz="1200" i="1" baseline="0"/>
                  <a:t>P</a:t>
                </a:r>
                <a:r>
                  <a:rPr lang="en-US" sz="1200" i="1" baseline="-25000"/>
                  <a:t>n</a:t>
                </a:r>
                <a:r>
                  <a:rPr lang="en-US" sz="1200" baseline="0"/>
                  <a:t> 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5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77183189020962"/>
          <c:y val="0.13911747106741193"/>
          <c:w val="0.18190313979721962"/>
          <c:h val="0.76101342254497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</a:t>
            </a:r>
            <a:r>
              <a:rPr lang="en-US" baseline="0"/>
              <a:t> of Ebola in West Africa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33290530076718"/>
          <c:y val="0.160146804835924"/>
          <c:w val="0.68320700427735326"/>
          <c:h val="0.63757224647437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Exponential!$B$6</c:f>
              <c:strCache>
                <c:ptCount val="1"/>
                <c:pt idx="0">
                  <c:v>Actual number of cases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Exponential!$A$7:$A$17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Exponential!$B$7:$B$17</c:f>
              <c:numCache>
                <c:formatCode>#,##0</c:formatCode>
                <c:ptCount val="11"/>
                <c:pt idx="0">
                  <c:v>49</c:v>
                </c:pt>
                <c:pt idx="1">
                  <c:v>253</c:v>
                </c:pt>
                <c:pt idx="2">
                  <c:v>270</c:v>
                </c:pt>
                <c:pt idx="3">
                  <c:v>599</c:v>
                </c:pt>
                <c:pt idx="4">
                  <c:v>1201</c:v>
                </c:pt>
                <c:pt idx="5">
                  <c:v>2599</c:v>
                </c:pt>
                <c:pt idx="6">
                  <c:v>5843</c:v>
                </c:pt>
                <c:pt idx="7">
                  <c:v>10144</c:v>
                </c:pt>
                <c:pt idx="8">
                  <c:v>15901</c:v>
                </c:pt>
                <c:pt idx="9">
                  <c:v>19463</c:v>
                </c:pt>
                <c:pt idx="10">
                  <c:v>22057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7-45C7-8934-A4CDDEA44EFF}"/>
            </c:ext>
          </c:extLst>
        </c:ser>
        <c:ser>
          <c:idx val="1"/>
          <c:order val="1"/>
          <c:tx>
            <c:strRef>
              <c:f>Exponential!$C$6</c:f>
              <c:strCache>
                <c:ptCount val="1"/>
                <c:pt idx="0">
                  <c:v>Number of cases predicted by exponential growth 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Exponential!$A$7:$A$17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Exponential!$C$7:$C$17</c:f>
              <c:numCache>
                <c:formatCode>#,##0</c:formatCode>
                <c:ptCount val="11"/>
                <c:pt idx="0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7-45C7-8934-A4CDDEA4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57488"/>
        <c:axId val="2389280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Exponential!$D$6</c15:sqref>
                        </c15:formulaRef>
                      </c:ext>
                    </c:extLst>
                    <c:strCache>
                      <c:ptCount val="1"/>
                      <c:pt idx="0">
                        <c:v>Number of cases predicted by linear growth model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Exponential!$A$7:$A$17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Exponential!$D$7:$D$17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49</c:v>
                      </c:pt>
                      <c:pt idx="1">
                        <c:v>253</c:v>
                      </c:pt>
                      <c:pt idx="2">
                        <c:v>457</c:v>
                      </c:pt>
                      <c:pt idx="3">
                        <c:v>661</c:v>
                      </c:pt>
                      <c:pt idx="4">
                        <c:v>865</c:v>
                      </c:pt>
                      <c:pt idx="5">
                        <c:v>1069</c:v>
                      </c:pt>
                      <c:pt idx="6">
                        <c:v>1273</c:v>
                      </c:pt>
                      <c:pt idx="7">
                        <c:v>1477</c:v>
                      </c:pt>
                      <c:pt idx="8">
                        <c:v>1681</c:v>
                      </c:pt>
                      <c:pt idx="9">
                        <c:v>1885</c:v>
                      </c:pt>
                      <c:pt idx="10">
                        <c:v>2089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A1E7-45C7-8934-A4CDDEA44EFF}"/>
                  </c:ext>
                </c:extLst>
              </c15:ser>
            </c15:filteredScatterSeries>
          </c:ext>
        </c:extLst>
      </c:scatterChart>
      <c:valAx>
        <c:axId val="309357488"/>
        <c:scaling>
          <c:orientation val="minMax"/>
          <c:max val="10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Month, </a:t>
                </a:r>
                <a:r>
                  <a:rPr lang="en-US" sz="1200" i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28080"/>
        <c:crosses val="autoZero"/>
        <c:crossBetween val="midCat"/>
        <c:majorUnit val="1"/>
      </c:valAx>
      <c:valAx>
        <c:axId val="238928080"/>
        <c:scaling>
          <c:orientation val="minMax"/>
          <c:max val="2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</a:t>
                </a:r>
                <a:r>
                  <a:rPr lang="en-US" sz="1200" baseline="0"/>
                  <a:t> Cases, </a:t>
                </a:r>
                <a:r>
                  <a:rPr lang="en-US" sz="1200" i="1" baseline="0"/>
                  <a:t>P</a:t>
                </a:r>
                <a:r>
                  <a:rPr lang="en-US" sz="1200" i="1" baseline="-25000"/>
                  <a:t>n</a:t>
                </a:r>
                <a:r>
                  <a:rPr lang="en-US" sz="1200" baseline="0"/>
                  <a:t> 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57488"/>
        <c:crosses val="autoZero"/>
        <c:crossBetween val="midCat"/>
        <c:majorUnit val="2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88432717144798"/>
          <c:y val="8.1928040244969386E-2"/>
          <c:w val="0.18379064451598137"/>
          <c:h val="0.76101342254497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 of Ebola in West Africa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4881293247435"/>
          <c:y val="0.15095645095645097"/>
          <c:w val="0.70602705201622529"/>
          <c:h val="0.65837090876460957"/>
        </c:manualLayout>
      </c:layout>
      <c:scatterChart>
        <c:scatterStyle val="lineMarker"/>
        <c:varyColors val="0"/>
        <c:ser>
          <c:idx val="0"/>
          <c:order val="0"/>
          <c:tx>
            <c:strRef>
              <c:f>Logistic!$B$6</c:f>
              <c:strCache>
                <c:ptCount val="1"/>
                <c:pt idx="0">
                  <c:v>Actual number of cases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Logistic!$A$7:$A$29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Logistic!$B$7:$B$29</c:f>
              <c:numCache>
                <c:formatCode>#,##0</c:formatCode>
                <c:ptCount val="23"/>
                <c:pt idx="0">
                  <c:v>49</c:v>
                </c:pt>
                <c:pt idx="1">
                  <c:v>253</c:v>
                </c:pt>
                <c:pt idx="2">
                  <c:v>270</c:v>
                </c:pt>
                <c:pt idx="3">
                  <c:v>599</c:v>
                </c:pt>
                <c:pt idx="4">
                  <c:v>1201</c:v>
                </c:pt>
                <c:pt idx="5">
                  <c:v>2599</c:v>
                </c:pt>
                <c:pt idx="6">
                  <c:v>5843</c:v>
                </c:pt>
                <c:pt idx="7">
                  <c:v>10144</c:v>
                </c:pt>
                <c:pt idx="8">
                  <c:v>15901</c:v>
                </c:pt>
                <c:pt idx="9">
                  <c:v>19463</c:v>
                </c:pt>
                <c:pt idx="10">
                  <c:v>22057</c:v>
                </c:pt>
                <c:pt idx="11">
                  <c:v>23694</c:v>
                </c:pt>
                <c:pt idx="12">
                  <c:v>24872</c:v>
                </c:pt>
                <c:pt idx="13">
                  <c:v>26044</c:v>
                </c:pt>
                <c:pt idx="14">
                  <c:v>27013</c:v>
                </c:pt>
                <c:pt idx="15">
                  <c:v>27443</c:v>
                </c:pt>
                <c:pt idx="16">
                  <c:v>27705</c:v>
                </c:pt>
                <c:pt idx="17">
                  <c:v>28005</c:v>
                </c:pt>
                <c:pt idx="18">
                  <c:v>28295</c:v>
                </c:pt>
                <c:pt idx="19">
                  <c:v>28476</c:v>
                </c:pt>
                <c:pt idx="20">
                  <c:v>28601</c:v>
                </c:pt>
                <c:pt idx="21">
                  <c:v>28601</c:v>
                </c:pt>
                <c:pt idx="22">
                  <c:v>28603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78-44C3-8417-11182B23C8F1}"/>
            </c:ext>
          </c:extLst>
        </c:ser>
        <c:ser>
          <c:idx val="1"/>
          <c:order val="1"/>
          <c:tx>
            <c:strRef>
              <c:f>Logistic!$C$6</c:f>
              <c:strCache>
                <c:ptCount val="1"/>
                <c:pt idx="0">
                  <c:v>Number of cases predicted by logistic growth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Logistic!$A$7:$A$29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Logistic!$C$7:$C$29</c:f>
              <c:numCache>
                <c:formatCode>#,##0</c:formatCode>
                <c:ptCount val="23"/>
                <c:pt idx="0">
                  <c:v>49.000018737405476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78-44C3-8417-11182B23C8F1}"/>
            </c:ext>
          </c:extLst>
        </c:ser>
        <c:ser>
          <c:idx val="2"/>
          <c:order val="2"/>
          <c:tx>
            <c:strRef>
              <c:f>Logistic!$D$6</c:f>
              <c:strCache>
                <c:ptCount val="1"/>
                <c:pt idx="0">
                  <c:v>Number of cases predicted by exponential growth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Logistic!$A$7:$A$29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Logistic!$D$7:$D$29</c:f>
              <c:numCache>
                <c:formatCode>#,##0</c:formatCode>
                <c:ptCount val="23"/>
                <c:pt idx="0">
                  <c:v>49</c:v>
                </c:pt>
                <c:pt idx="1">
                  <c:v>112.89599999999999</c:v>
                </c:pt>
                <c:pt idx="2">
                  <c:v>260.11238399999996</c:v>
                </c:pt>
                <c:pt idx="3">
                  <c:v>599.29893273599987</c:v>
                </c:pt>
                <c:pt idx="4">
                  <c:v>1380.7847410237437</c:v>
                </c:pt>
                <c:pt idx="5">
                  <c:v>3181.3280433187051</c:v>
                </c:pt>
                <c:pt idx="6">
                  <c:v>7329.7798118062956</c:v>
                </c:pt>
                <c:pt idx="7">
                  <c:v>16887.812686401703</c:v>
                </c:pt>
                <c:pt idx="8">
                  <c:v>38909.520429469529</c:v>
                </c:pt>
                <c:pt idx="9">
                  <c:v>89647.535069497797</c:v>
                </c:pt>
                <c:pt idx="10">
                  <c:v>206547.9208001229</c:v>
                </c:pt>
                <c:pt idx="11">
                  <c:v>475886.40952348307</c:v>
                </c:pt>
                <c:pt idx="12">
                  <c:v>1096442.287542105</c:v>
                </c:pt>
                <c:pt idx="13">
                  <c:v>2526203.0304970099</c:v>
                </c:pt>
                <c:pt idx="14">
                  <c:v>5820371.7822651099</c:v>
                </c:pt>
                <c:pt idx="15">
                  <c:v>13410136.586338812</c:v>
                </c:pt>
                <c:pt idx="16">
                  <c:v>30896954.694924623</c:v>
                </c:pt>
                <c:pt idx="17">
                  <c:v>71186583.617106333</c:v>
                </c:pt>
                <c:pt idx="18">
                  <c:v>164013888.65381297</c:v>
                </c:pt>
                <c:pt idx="19">
                  <c:v>377887999.45838505</c:v>
                </c:pt>
                <c:pt idx="20">
                  <c:v>870653950.75211918</c:v>
                </c:pt>
                <c:pt idx="21">
                  <c:v>2005986702.5328825</c:v>
                </c:pt>
                <c:pt idx="22">
                  <c:v>4621793362.6357603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0-4ED7-9668-1D4D9C73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596992"/>
        <c:axId val="235451616"/>
      </c:scatterChart>
      <c:valAx>
        <c:axId val="327596992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Month,</a:t>
                </a:r>
                <a:r>
                  <a:rPr lang="en-US" sz="1200" baseline="0"/>
                  <a:t> </a:t>
                </a:r>
                <a:r>
                  <a:rPr lang="en-US" sz="1200" i="1" baseline="0"/>
                  <a:t>n</a:t>
                </a:r>
                <a:endParaRPr lang="en-US" sz="1200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451616"/>
        <c:crosses val="autoZero"/>
        <c:crossBetween val="midCat"/>
        <c:majorUnit val="2"/>
      </c:valAx>
      <c:valAx>
        <c:axId val="23545161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Cases, </a:t>
                </a:r>
                <a:r>
                  <a:rPr lang="en-US" sz="1200" i="1"/>
                  <a:t>P</a:t>
                </a:r>
                <a:r>
                  <a:rPr lang="en-US" sz="1200" i="1" baseline="-2500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59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51034247434697"/>
          <c:y val="0.21647070102920835"/>
          <c:w val="0.15948965752565286"/>
          <c:h val="0.59157343467012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605790</xdr:colOff>
      <xdr:row>4</xdr:row>
      <xdr:rowOff>7620</xdr:rowOff>
    </xdr:from>
    <xdr:to>
      <xdr:col>14</xdr:col>
      <xdr:colOff>594360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AFB1F-FFDB-4733-8234-959DD5898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5</xdr:row>
      <xdr:rowOff>0</xdr:rowOff>
    </xdr:from>
    <xdr:to>
      <xdr:col>16</xdr:col>
      <xdr:colOff>7620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851D0-303A-457A-A504-750B316CD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22860</xdr:rowOff>
    </xdr:from>
    <xdr:to>
      <xdr:col>16</xdr:col>
      <xdr:colOff>22860</xdr:colOff>
      <xdr:row>38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DBA60E-4E3B-4C77-8979-DF90E068D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328084</xdr:colOff>
      <xdr:row>5</xdr:row>
      <xdr:rowOff>296333</xdr:rowOff>
    </xdr:from>
    <xdr:to>
      <xdr:col>19</xdr:col>
      <xdr:colOff>158750</xdr:colOff>
      <xdr:row>28</xdr:row>
      <xdr:rowOff>148165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248244-E1A0-46C6-87FF-122D220AE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E267-36BD-40F5-A4C6-4DD7DC0038C9}">
  <dimension ref="A1:AA16"/>
  <sheetViews>
    <sheetView tabSelected="1" zoomScaleNormal="100" workbookViewId="0">
      <selection activeCell="H2" sqref="H2"/>
    </sheetView>
  </sheetViews>
  <sheetFormatPr defaultRowHeight="15" x14ac:dyDescent="0.25"/>
  <cols>
    <col min="3" max="3" width="15" customWidth="1"/>
  </cols>
  <sheetData>
    <row r="1" spans="1:27" ht="22.9" customHeight="1" x14ac:dyDescent="0.35">
      <c r="A1" s="23" t="s">
        <v>0</v>
      </c>
      <c r="B1" s="23"/>
      <c r="C1" s="23"/>
      <c r="D1" s="23"/>
      <c r="E1" s="23"/>
      <c r="F1" s="23"/>
      <c r="G1" s="23"/>
    </row>
    <row r="3" spans="1:27" ht="18.75" x14ac:dyDescent="0.3">
      <c r="A3" s="24" t="s">
        <v>1</v>
      </c>
      <c r="B3" s="25"/>
      <c r="C3" s="25"/>
      <c r="D3" s="25"/>
      <c r="E3" s="25"/>
      <c r="F3" s="25"/>
      <c r="G3" s="25"/>
      <c r="N3" s="26"/>
      <c r="O3" s="26"/>
      <c r="Z3" s="26"/>
      <c r="AA3" s="26"/>
    </row>
    <row r="4" spans="1:27" ht="15.75" x14ac:dyDescent="0.25">
      <c r="N4" s="27" t="s">
        <v>2</v>
      </c>
      <c r="O4" s="27"/>
      <c r="Z4" s="26"/>
      <c r="AA4" s="26"/>
    </row>
    <row r="5" spans="1:27" ht="60.75" thickBot="1" x14ac:dyDescent="0.3">
      <c r="A5" s="1" t="s">
        <v>3</v>
      </c>
      <c r="B5" s="2" t="s">
        <v>4</v>
      </c>
      <c r="C5" s="19" t="s">
        <v>5</v>
      </c>
    </row>
    <row r="6" spans="1:27" ht="15.75" x14ac:dyDescent="0.25">
      <c r="A6" s="9">
        <v>0</v>
      </c>
      <c r="B6" s="10">
        <v>49</v>
      </c>
      <c r="C6" s="20">
        <f>49+204*A6</f>
        <v>49</v>
      </c>
    </row>
    <row r="7" spans="1:27" ht="15.75" x14ac:dyDescent="0.25">
      <c r="A7" s="9">
        <f>A6+1</f>
        <v>1</v>
      </c>
      <c r="B7" s="10">
        <v>253</v>
      </c>
      <c r="C7" s="20"/>
    </row>
    <row r="8" spans="1:27" ht="15.75" x14ac:dyDescent="0.25">
      <c r="A8" s="9">
        <f t="shared" ref="A8:A16" si="0">A7+1</f>
        <v>2</v>
      </c>
      <c r="B8" s="10">
        <v>270</v>
      </c>
      <c r="C8" s="20"/>
    </row>
    <row r="9" spans="1:27" ht="15.75" x14ac:dyDescent="0.25">
      <c r="A9" s="9">
        <f t="shared" si="0"/>
        <v>3</v>
      </c>
      <c r="B9" s="10">
        <v>599</v>
      </c>
      <c r="C9" s="20"/>
    </row>
    <row r="10" spans="1:27" ht="15.75" x14ac:dyDescent="0.25">
      <c r="A10" s="9">
        <f t="shared" si="0"/>
        <v>4</v>
      </c>
      <c r="B10" s="10">
        <v>1201</v>
      </c>
      <c r="C10" s="20"/>
    </row>
    <row r="11" spans="1:27" ht="15.75" x14ac:dyDescent="0.25">
      <c r="A11" s="9">
        <f t="shared" si="0"/>
        <v>5</v>
      </c>
      <c r="B11" s="10">
        <v>2599</v>
      </c>
      <c r="C11" s="20"/>
    </row>
    <row r="12" spans="1:27" ht="15.75" x14ac:dyDescent="0.25">
      <c r="A12" s="9">
        <f t="shared" si="0"/>
        <v>6</v>
      </c>
      <c r="B12" s="10">
        <v>5843</v>
      </c>
      <c r="C12" s="20"/>
    </row>
    <row r="13" spans="1:27" ht="15.75" x14ac:dyDescent="0.25">
      <c r="A13" s="9">
        <f t="shared" si="0"/>
        <v>7</v>
      </c>
      <c r="B13" s="10">
        <v>10144</v>
      </c>
      <c r="C13" s="20"/>
    </row>
    <row r="14" spans="1:27" ht="15.75" x14ac:dyDescent="0.25">
      <c r="A14" s="9">
        <f t="shared" si="0"/>
        <v>8</v>
      </c>
      <c r="B14" s="10">
        <v>15901</v>
      </c>
      <c r="C14" s="20"/>
    </row>
    <row r="15" spans="1:27" ht="15.75" x14ac:dyDescent="0.25">
      <c r="A15" s="9">
        <f t="shared" si="0"/>
        <v>9</v>
      </c>
      <c r="B15" s="10">
        <v>19463</v>
      </c>
      <c r="C15" s="20"/>
    </row>
    <row r="16" spans="1:27" ht="15.75" x14ac:dyDescent="0.25">
      <c r="A16" s="9">
        <f t="shared" si="0"/>
        <v>10</v>
      </c>
      <c r="B16" s="10">
        <v>22057</v>
      </c>
      <c r="C16" s="20"/>
    </row>
  </sheetData>
  <mergeCells count="6">
    <mergeCell ref="A1:G1"/>
    <mergeCell ref="A3:G3"/>
    <mergeCell ref="Z3:AA3"/>
    <mergeCell ref="N3:O3"/>
    <mergeCell ref="N4:O4"/>
    <mergeCell ref="Z4:AA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865B-9B54-4C78-B46F-A17758B3C4D8}">
  <dimension ref="A1:AD37"/>
  <sheetViews>
    <sheetView topLeftCell="A3" workbookViewId="0">
      <selection activeCell="C23" sqref="C23"/>
    </sheetView>
  </sheetViews>
  <sheetFormatPr defaultRowHeight="15" x14ac:dyDescent="0.25"/>
  <cols>
    <col min="3" max="3" width="15.140625" customWidth="1"/>
    <col min="4" max="4" width="15.7109375" customWidth="1"/>
  </cols>
  <sheetData>
    <row r="1" spans="1:28" ht="21" x14ac:dyDescent="0.35">
      <c r="A1" s="23" t="s">
        <v>6</v>
      </c>
      <c r="B1" s="23"/>
      <c r="C1" s="23"/>
      <c r="D1" s="23"/>
      <c r="E1" s="23"/>
      <c r="F1" s="23"/>
      <c r="G1" s="23"/>
    </row>
    <row r="3" spans="1:28" ht="18.75" x14ac:dyDescent="0.3">
      <c r="A3" s="24" t="s">
        <v>7</v>
      </c>
      <c r="B3" s="25"/>
      <c r="C3" s="25"/>
      <c r="D3" s="25"/>
      <c r="E3" s="25"/>
      <c r="F3" s="25"/>
      <c r="G3" s="25"/>
    </row>
    <row r="4" spans="1:28" ht="18.75" x14ac:dyDescent="0.3">
      <c r="A4" s="5"/>
      <c r="B4" s="28" t="s">
        <v>8</v>
      </c>
      <c r="C4" s="28"/>
      <c r="D4" s="6"/>
      <c r="E4" s="6"/>
      <c r="F4" s="6"/>
      <c r="G4" s="6"/>
    </row>
    <row r="5" spans="1:28" ht="18.75" x14ac:dyDescent="0.3">
      <c r="B5" s="7" t="s">
        <v>9</v>
      </c>
      <c r="C5" s="8">
        <v>1.304</v>
      </c>
      <c r="O5" s="27" t="s">
        <v>10</v>
      </c>
      <c r="P5" s="27"/>
      <c r="AA5" s="26"/>
      <c r="AB5" s="26"/>
    </row>
    <row r="6" spans="1:28" ht="60.75" thickBot="1" x14ac:dyDescent="0.3">
      <c r="A6" s="1" t="s">
        <v>3</v>
      </c>
      <c r="B6" s="2" t="s">
        <v>4</v>
      </c>
      <c r="C6" s="4" t="s">
        <v>11</v>
      </c>
      <c r="D6" s="19" t="s">
        <v>5</v>
      </c>
    </row>
    <row r="7" spans="1:28" ht="15.75" x14ac:dyDescent="0.25">
      <c r="A7" s="9">
        <v>0</v>
      </c>
      <c r="B7" s="10">
        <v>49</v>
      </c>
      <c r="C7" s="12">
        <f>49*2.304^A7</f>
        <v>49</v>
      </c>
      <c r="D7" s="20">
        <f>49+204*A7</f>
        <v>49</v>
      </c>
    </row>
    <row r="8" spans="1:28" ht="15.75" x14ac:dyDescent="0.25">
      <c r="A8" s="9">
        <f>A7+1</f>
        <v>1</v>
      </c>
      <c r="B8" s="10">
        <v>253</v>
      </c>
      <c r="C8" s="12"/>
      <c r="D8" s="20">
        <f t="shared" ref="D8:D19" si="0">49+204*A8</f>
        <v>253</v>
      </c>
    </row>
    <row r="9" spans="1:28" ht="15.75" x14ac:dyDescent="0.25">
      <c r="A9" s="9">
        <f t="shared" ref="A9:A19" si="1">A8+1</f>
        <v>2</v>
      </c>
      <c r="B9" s="10">
        <v>270</v>
      </c>
      <c r="C9" s="12"/>
      <c r="D9" s="20">
        <f t="shared" si="0"/>
        <v>457</v>
      </c>
    </row>
    <row r="10" spans="1:28" ht="15.75" x14ac:dyDescent="0.25">
      <c r="A10" s="9">
        <f t="shared" si="1"/>
        <v>3</v>
      </c>
      <c r="B10" s="10">
        <v>599</v>
      </c>
      <c r="C10" s="12"/>
      <c r="D10" s="20">
        <f t="shared" si="0"/>
        <v>661</v>
      </c>
    </row>
    <row r="11" spans="1:28" ht="15.75" x14ac:dyDescent="0.25">
      <c r="A11" s="9">
        <f t="shared" si="1"/>
        <v>4</v>
      </c>
      <c r="B11" s="10">
        <v>1201</v>
      </c>
      <c r="C11" s="12"/>
      <c r="D11" s="20">
        <f t="shared" si="0"/>
        <v>865</v>
      </c>
    </row>
    <row r="12" spans="1:28" ht="15.75" x14ac:dyDescent="0.25">
      <c r="A12" s="9">
        <f t="shared" si="1"/>
        <v>5</v>
      </c>
      <c r="B12" s="10">
        <v>2599</v>
      </c>
      <c r="C12" s="12"/>
      <c r="D12" s="20">
        <f t="shared" si="0"/>
        <v>1069</v>
      </c>
    </row>
    <row r="13" spans="1:28" ht="15.75" x14ac:dyDescent="0.25">
      <c r="A13" s="9">
        <f t="shared" si="1"/>
        <v>6</v>
      </c>
      <c r="B13" s="10">
        <v>5843</v>
      </c>
      <c r="C13" s="12"/>
      <c r="D13" s="20">
        <f t="shared" si="0"/>
        <v>1273</v>
      </c>
    </row>
    <row r="14" spans="1:28" ht="15.75" x14ac:dyDescent="0.25">
      <c r="A14" s="9">
        <f t="shared" si="1"/>
        <v>7</v>
      </c>
      <c r="B14" s="10">
        <v>10144</v>
      </c>
      <c r="C14" s="12"/>
      <c r="D14" s="20">
        <f t="shared" si="0"/>
        <v>1477</v>
      </c>
    </row>
    <row r="15" spans="1:28" ht="15.75" x14ac:dyDescent="0.25">
      <c r="A15" s="9">
        <f t="shared" si="1"/>
        <v>8</v>
      </c>
      <c r="B15" s="10">
        <v>15901</v>
      </c>
      <c r="C15" s="12"/>
      <c r="D15" s="20">
        <f t="shared" si="0"/>
        <v>1681</v>
      </c>
    </row>
    <row r="16" spans="1:28" ht="15.75" x14ac:dyDescent="0.25">
      <c r="A16" s="9">
        <f t="shared" si="1"/>
        <v>9</v>
      </c>
      <c r="B16" s="10">
        <v>19463</v>
      </c>
      <c r="C16" s="12"/>
      <c r="D16" s="20">
        <f t="shared" si="0"/>
        <v>1885</v>
      </c>
    </row>
    <row r="17" spans="1:28" ht="15.75" x14ac:dyDescent="0.25">
      <c r="A17" s="9">
        <f t="shared" si="1"/>
        <v>10</v>
      </c>
      <c r="B17" s="10">
        <v>22057</v>
      </c>
      <c r="C17" s="12"/>
      <c r="D17" s="20">
        <f t="shared" si="0"/>
        <v>2089</v>
      </c>
    </row>
    <row r="18" spans="1:28" ht="15.75" x14ac:dyDescent="0.25">
      <c r="A18" s="9">
        <f t="shared" si="1"/>
        <v>11</v>
      </c>
      <c r="B18" s="13">
        <v>23694</v>
      </c>
      <c r="C18" s="12"/>
      <c r="D18" s="20">
        <f t="shared" si="0"/>
        <v>2293</v>
      </c>
    </row>
    <row r="19" spans="1:28" ht="15.75" x14ac:dyDescent="0.25">
      <c r="A19" s="9">
        <f t="shared" si="1"/>
        <v>12</v>
      </c>
      <c r="B19" s="13">
        <v>24872</v>
      </c>
      <c r="C19" s="12"/>
      <c r="D19" s="20">
        <f t="shared" si="0"/>
        <v>2497</v>
      </c>
    </row>
    <row r="21" spans="1:28" ht="15.75" x14ac:dyDescent="0.25">
      <c r="O21" s="27" t="s">
        <v>12</v>
      </c>
      <c r="P21" s="27"/>
      <c r="AA21" s="26"/>
      <c r="AB21" s="26"/>
    </row>
    <row r="37" spans="30:30" x14ac:dyDescent="0.25">
      <c r="AD37" t="s">
        <v>13</v>
      </c>
    </row>
  </sheetData>
  <mergeCells count="7">
    <mergeCell ref="O21:P21"/>
    <mergeCell ref="AA21:AB21"/>
    <mergeCell ref="A1:G1"/>
    <mergeCell ref="A3:G3"/>
    <mergeCell ref="B4:C4"/>
    <mergeCell ref="O5:P5"/>
    <mergeCell ref="AA5:A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2C82-CBA9-43F5-A38F-F97936F63685}">
  <dimension ref="A1:AB29"/>
  <sheetViews>
    <sheetView zoomScale="90" zoomScaleNormal="90" workbookViewId="0">
      <selection activeCell="H33" sqref="H33"/>
    </sheetView>
  </sheetViews>
  <sheetFormatPr defaultRowHeight="15" x14ac:dyDescent="0.25"/>
  <cols>
    <col min="3" max="4" width="15.140625" customWidth="1"/>
  </cols>
  <sheetData>
    <row r="1" spans="1:28" ht="21" x14ac:dyDescent="0.35">
      <c r="A1" s="23" t="s">
        <v>14</v>
      </c>
      <c r="B1" s="23"/>
      <c r="C1" s="23"/>
      <c r="D1" s="23"/>
      <c r="E1" s="23"/>
      <c r="F1" s="23"/>
      <c r="G1" s="23"/>
    </row>
    <row r="3" spans="1:28" ht="18.75" x14ac:dyDescent="0.3">
      <c r="A3" s="24" t="s">
        <v>15</v>
      </c>
      <c r="B3" s="25"/>
      <c r="C3" s="25"/>
      <c r="D3" s="25"/>
      <c r="E3" s="25"/>
      <c r="F3" s="25"/>
      <c r="G3" s="25"/>
    </row>
    <row r="4" spans="1:28" ht="18.75" x14ac:dyDescent="0.3">
      <c r="A4" s="5"/>
      <c r="B4" s="29" t="s">
        <v>16</v>
      </c>
      <c r="C4" s="29"/>
      <c r="D4" s="21" t="s">
        <v>8</v>
      </c>
      <c r="E4" s="14"/>
      <c r="F4" s="6"/>
      <c r="G4" s="6"/>
    </row>
    <row r="5" spans="1:28" ht="15.75" x14ac:dyDescent="0.25">
      <c r="B5" s="17" t="s">
        <v>17</v>
      </c>
      <c r="C5" s="18">
        <v>28766</v>
      </c>
      <c r="D5" s="22" t="s">
        <v>18</v>
      </c>
      <c r="E5" s="15"/>
      <c r="O5" s="27"/>
      <c r="P5" s="27"/>
      <c r="AA5" s="26"/>
      <c r="AB5" s="26"/>
    </row>
    <row r="6" spans="1:28" ht="60.75" thickBot="1" x14ac:dyDescent="0.3">
      <c r="A6" s="1" t="s">
        <v>3</v>
      </c>
      <c r="B6" s="2" t="s">
        <v>4</v>
      </c>
      <c r="C6" s="3" t="s">
        <v>19</v>
      </c>
      <c r="D6" s="4" t="s">
        <v>11</v>
      </c>
    </row>
    <row r="7" spans="1:28" ht="15.75" x14ac:dyDescent="0.25">
      <c r="A7" s="9">
        <v>0</v>
      </c>
      <c r="B7" s="10">
        <v>49</v>
      </c>
      <c r="C7" s="11">
        <f>28766/(1+586.061/2.304^A7)</f>
        <v>49.000018737405476</v>
      </c>
      <c r="D7" s="12">
        <f>49*2.304^A7</f>
        <v>49</v>
      </c>
    </row>
    <row r="8" spans="1:28" ht="15.75" x14ac:dyDescent="0.25">
      <c r="A8" s="9">
        <f>A7+1</f>
        <v>1</v>
      </c>
      <c r="B8" s="10">
        <v>253</v>
      </c>
      <c r="C8" s="11"/>
      <c r="D8" s="12">
        <f t="shared" ref="D8:D29" si="0">49*2.304^A8</f>
        <v>112.89599999999999</v>
      </c>
    </row>
    <row r="9" spans="1:28" ht="15.75" x14ac:dyDescent="0.25">
      <c r="A9" s="9">
        <f t="shared" ref="A9:A19" si="1">A8+1</f>
        <v>2</v>
      </c>
      <c r="B9" s="10">
        <v>270</v>
      </c>
      <c r="C9" s="11"/>
      <c r="D9" s="12">
        <f t="shared" si="0"/>
        <v>260.11238399999996</v>
      </c>
    </row>
    <row r="10" spans="1:28" ht="15.75" x14ac:dyDescent="0.25">
      <c r="A10" s="9">
        <f t="shared" si="1"/>
        <v>3</v>
      </c>
      <c r="B10" s="10">
        <v>599</v>
      </c>
      <c r="C10" s="11"/>
      <c r="D10" s="12">
        <f t="shared" si="0"/>
        <v>599.29893273599987</v>
      </c>
    </row>
    <row r="11" spans="1:28" ht="15.75" x14ac:dyDescent="0.25">
      <c r="A11" s="9">
        <f t="shared" si="1"/>
        <v>4</v>
      </c>
      <c r="B11" s="10">
        <v>1201</v>
      </c>
      <c r="C11" s="11"/>
      <c r="D11" s="12">
        <f t="shared" si="0"/>
        <v>1380.7847410237437</v>
      </c>
    </row>
    <row r="12" spans="1:28" ht="15.75" x14ac:dyDescent="0.25">
      <c r="A12" s="9">
        <f t="shared" si="1"/>
        <v>5</v>
      </c>
      <c r="B12" s="10">
        <v>2599</v>
      </c>
      <c r="C12" s="11"/>
      <c r="D12" s="12">
        <f t="shared" si="0"/>
        <v>3181.3280433187051</v>
      </c>
    </row>
    <row r="13" spans="1:28" ht="15.75" x14ac:dyDescent="0.25">
      <c r="A13" s="9">
        <f t="shared" si="1"/>
        <v>6</v>
      </c>
      <c r="B13" s="10">
        <v>5843</v>
      </c>
      <c r="C13" s="11"/>
      <c r="D13" s="12">
        <f t="shared" si="0"/>
        <v>7329.7798118062956</v>
      </c>
    </row>
    <row r="14" spans="1:28" ht="15.75" x14ac:dyDescent="0.25">
      <c r="A14" s="9">
        <f t="shared" si="1"/>
        <v>7</v>
      </c>
      <c r="B14" s="10">
        <v>10144</v>
      </c>
      <c r="C14" s="11"/>
      <c r="D14" s="12">
        <f t="shared" si="0"/>
        <v>16887.812686401703</v>
      </c>
    </row>
    <row r="15" spans="1:28" ht="15.75" x14ac:dyDescent="0.25">
      <c r="A15" s="9">
        <f t="shared" si="1"/>
        <v>8</v>
      </c>
      <c r="B15" s="10">
        <v>15901</v>
      </c>
      <c r="C15" s="11"/>
      <c r="D15" s="12">
        <f t="shared" si="0"/>
        <v>38909.520429469529</v>
      </c>
    </row>
    <row r="16" spans="1:28" ht="15.75" x14ac:dyDescent="0.25">
      <c r="A16" s="9">
        <f t="shared" si="1"/>
        <v>9</v>
      </c>
      <c r="B16" s="10">
        <v>19463</v>
      </c>
      <c r="C16" s="11"/>
      <c r="D16" s="12">
        <f t="shared" si="0"/>
        <v>89647.535069497797</v>
      </c>
    </row>
    <row r="17" spans="1:4" ht="15.75" x14ac:dyDescent="0.25">
      <c r="A17" s="9">
        <f t="shared" si="1"/>
        <v>10</v>
      </c>
      <c r="B17" s="10">
        <v>22057</v>
      </c>
      <c r="C17" s="11"/>
      <c r="D17" s="12">
        <f t="shared" si="0"/>
        <v>206547.9208001229</v>
      </c>
    </row>
    <row r="18" spans="1:4" ht="15.75" x14ac:dyDescent="0.25">
      <c r="A18" s="9">
        <f t="shared" si="1"/>
        <v>11</v>
      </c>
      <c r="B18" s="13">
        <v>23694</v>
      </c>
      <c r="C18" s="11"/>
      <c r="D18" s="12">
        <f t="shared" si="0"/>
        <v>475886.40952348307</v>
      </c>
    </row>
    <row r="19" spans="1:4" ht="15.75" x14ac:dyDescent="0.25">
      <c r="A19" s="9">
        <f t="shared" si="1"/>
        <v>12</v>
      </c>
      <c r="B19" s="13">
        <v>24872</v>
      </c>
      <c r="C19" s="11"/>
      <c r="D19" s="12">
        <f t="shared" si="0"/>
        <v>1096442.287542105</v>
      </c>
    </row>
    <row r="20" spans="1:4" ht="15.75" x14ac:dyDescent="0.25">
      <c r="A20" s="9">
        <v>13</v>
      </c>
      <c r="B20" s="13">
        <v>26044</v>
      </c>
      <c r="C20" s="11"/>
      <c r="D20" s="12">
        <f t="shared" si="0"/>
        <v>2526203.0304970099</v>
      </c>
    </row>
    <row r="21" spans="1:4" ht="15.75" x14ac:dyDescent="0.25">
      <c r="A21" s="9">
        <v>14</v>
      </c>
      <c r="B21" s="16">
        <v>27013</v>
      </c>
      <c r="C21" s="11"/>
      <c r="D21" s="12">
        <f t="shared" si="0"/>
        <v>5820371.7822651099</v>
      </c>
    </row>
    <row r="22" spans="1:4" ht="15.75" x14ac:dyDescent="0.25">
      <c r="A22" s="9">
        <v>15</v>
      </c>
      <c r="B22" s="16">
        <v>27443</v>
      </c>
      <c r="C22" s="11"/>
      <c r="D22" s="12">
        <f t="shared" si="0"/>
        <v>13410136.586338812</v>
      </c>
    </row>
    <row r="23" spans="1:4" ht="15.75" x14ac:dyDescent="0.25">
      <c r="A23" s="9">
        <v>16</v>
      </c>
      <c r="B23" s="16">
        <v>27705</v>
      </c>
      <c r="C23" s="11"/>
      <c r="D23" s="12">
        <f t="shared" si="0"/>
        <v>30896954.694924623</v>
      </c>
    </row>
    <row r="24" spans="1:4" ht="15.75" x14ac:dyDescent="0.25">
      <c r="A24" s="9">
        <v>17</v>
      </c>
      <c r="B24" s="16">
        <v>28005</v>
      </c>
      <c r="C24" s="11"/>
      <c r="D24" s="12">
        <f t="shared" si="0"/>
        <v>71186583.617106333</v>
      </c>
    </row>
    <row r="25" spans="1:4" ht="15.75" x14ac:dyDescent="0.25">
      <c r="A25" s="9">
        <v>18</v>
      </c>
      <c r="B25" s="16">
        <v>28295</v>
      </c>
      <c r="C25" s="11"/>
      <c r="D25" s="12">
        <f t="shared" si="0"/>
        <v>164013888.65381297</v>
      </c>
    </row>
    <row r="26" spans="1:4" ht="15.75" x14ac:dyDescent="0.25">
      <c r="A26" s="9">
        <v>19</v>
      </c>
      <c r="B26" s="16">
        <v>28476</v>
      </c>
      <c r="C26" s="11"/>
      <c r="D26" s="12">
        <f t="shared" si="0"/>
        <v>377887999.45838505</v>
      </c>
    </row>
    <row r="27" spans="1:4" ht="15.75" x14ac:dyDescent="0.25">
      <c r="A27" s="9">
        <v>20</v>
      </c>
      <c r="B27" s="16">
        <v>28601</v>
      </c>
      <c r="C27" s="11"/>
      <c r="D27" s="12">
        <f t="shared" si="0"/>
        <v>870653950.75211918</v>
      </c>
    </row>
    <row r="28" spans="1:4" ht="15.75" x14ac:dyDescent="0.25">
      <c r="A28" s="9">
        <v>21</v>
      </c>
      <c r="B28" s="10">
        <v>28601</v>
      </c>
      <c r="C28" s="11"/>
      <c r="D28" s="12">
        <f t="shared" si="0"/>
        <v>2005986702.5328825</v>
      </c>
    </row>
    <row r="29" spans="1:4" ht="15.75" x14ac:dyDescent="0.25">
      <c r="A29" s="9">
        <v>22</v>
      </c>
      <c r="B29" s="16">
        <v>28603</v>
      </c>
      <c r="C29" s="11"/>
      <c r="D29" s="12">
        <f t="shared" si="0"/>
        <v>4621793362.6357603</v>
      </c>
    </row>
  </sheetData>
  <mergeCells count="5">
    <mergeCell ref="A1:G1"/>
    <mergeCell ref="A3:G3"/>
    <mergeCell ref="B4:C4"/>
    <mergeCell ref="O5:P5"/>
    <mergeCell ref="AA5:AB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7DA6EFE99254DA43BA4ADC00846EF" ma:contentTypeVersion="17" ma:contentTypeDescription="Create a new document." ma:contentTypeScope="" ma:versionID="d82267411c18d032364cf4ae2f18c2db">
  <xsd:schema xmlns:xsd="http://www.w3.org/2001/XMLSchema" xmlns:xs="http://www.w3.org/2001/XMLSchema" xmlns:p="http://schemas.microsoft.com/office/2006/metadata/properties" xmlns:ns2="d6b3a1c1-a32c-4783-a906-6887bbbabc9b" xmlns:ns3="abd3fc93-c7da-4307-a2ed-c20f8cc22545" targetNamespace="http://schemas.microsoft.com/office/2006/metadata/properties" ma:root="true" ma:fieldsID="e02eef88b01a63085efea089714e15dd" ns2:_="" ns3:_="">
    <xsd:import namespace="d6b3a1c1-a32c-4783-a906-6887bbbabc9b"/>
    <xsd:import namespace="abd3fc93-c7da-4307-a2ed-c20f8cc225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3a1c1-a32c-4783-a906-6887bbbabc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2b6430d6-fdff-4779-afb2-d8a69b856068}" ma:internalName="TaxCatchAll" ma:showField="CatchAllData" ma:web="d6b3a1c1-a32c-4783-a906-6887bbbab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3fc93-c7da-4307-a2ed-c20f8cc2254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9773b0-dc49-42ec-b1b1-e7d6a7500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ils" ma:index="22" nillable="true" ma:displayName="Details" ma:format="Dropdown" ma:internalName="Details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d3fc93-c7da-4307-a2ed-c20f8cc22545">
      <Terms xmlns="http://schemas.microsoft.com/office/infopath/2007/PartnerControls"/>
    </lcf76f155ced4ddcb4097134ff3c332f>
    <TaxCatchAll xmlns="d6b3a1c1-a32c-4783-a906-6887bbbabc9b" xsi:nil="true"/>
    <Details xmlns="abd3fc93-c7da-4307-a2ed-c20f8cc22545" xsi:nil="true"/>
  </documentManagement>
</p:properties>
</file>

<file path=customXml/itemProps1.xml><?xml version="1.0" encoding="utf-8"?>
<ds:datastoreItem xmlns:ds="http://schemas.openxmlformats.org/officeDocument/2006/customXml" ds:itemID="{D67D8595-54F8-4801-AAEB-5388F34DD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D22517-5AC6-4283-9470-03A48BB33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3a1c1-a32c-4783-a906-6887bbbabc9b"/>
    <ds:schemaRef ds:uri="abd3fc93-c7da-4307-a2ed-c20f8cc22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BDC2B-699D-4E32-A978-895BCFCF5942}">
  <ds:schemaRefs>
    <ds:schemaRef ds:uri="http://schemas.microsoft.com/office/2006/metadata/properties"/>
    <ds:schemaRef ds:uri="http://schemas.microsoft.com/office/infopath/2007/PartnerControls"/>
    <ds:schemaRef ds:uri="abd3fc93-c7da-4307-a2ed-c20f8cc22545"/>
    <ds:schemaRef ds:uri="d6b3a1c1-a32c-4783-a906-6887bbbabc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Linear</vt:lpstr>
      <vt:lpstr>Exponential</vt:lpstr>
      <vt:lpstr>Logistic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Driskell</dc:creator>
  <cp:keywords/>
  <dc:description/>
  <cp:lastModifiedBy>Pierce, Mike</cp:lastModifiedBy>
  <cp:revision/>
  <dcterms:created xsi:type="dcterms:W3CDTF">2020-08-24T05:28:41Z</dcterms:created>
  <dcterms:modified xsi:type="dcterms:W3CDTF">2024-02-09T18:46:57Z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0x01010052D7DA6EFE99254DA43BA4ADC00846EF</vt:lpwstr>
  </property>
  <property fmtid="{D5CDD505-2E9C-101B-9397-08002B2CF9AE}" pid="3" name="MediaServiceImageTags">
    <vt:lpwstr/>
  </property>
</Properties>
</file>